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42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'стр.4_5'!$4:$6</definedName>
    <definedName name="_xlnm.Print_Area" localSheetId="0">'стр.1'!$A$1:$DD$45</definedName>
    <definedName name="_xlnm.Print_Area" localSheetId="1">'стр.2_3'!$A$1:$DD$79</definedName>
    <definedName name="_xlnm.Print_Area" localSheetId="2">'стр.4_5'!$A$1:$HE$117</definedName>
  </definedNames>
  <calcPr fullCalcOnLoad="1"/>
</workbook>
</file>

<file path=xl/sharedStrings.xml><?xml version="1.0" encoding="utf-8"?>
<sst xmlns="http://schemas.openxmlformats.org/spreadsheetml/2006/main" count="294" uniqueCount="200">
  <si>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</si>
  <si>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</si>
  <si>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</si>
  <si>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</si>
  <si>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</si>
  <si>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</si>
  <si>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</si>
  <si>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</si>
  <si>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</si>
  <si>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</si>
  <si>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</si>
  <si>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</si>
  <si>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</si>
  <si>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</si>
  <si>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</si>
  <si>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</si>
  <si>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</si>
  <si>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</si>
  <si>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</si>
  <si>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</si>
  <si>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</si>
  <si>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</si>
  <si>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</si>
  <si>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</si>
  <si>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</si>
  <si>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</si>
  <si>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</si>
  <si>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</si>
  <si>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</si>
  <si>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</si>
  <si>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</si>
  <si>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</si>
  <si>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</si>
  <si>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</si>
  <si>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</si>
  <si>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</si>
  <si>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</si>
  <si>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</si>
  <si>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</si>
  <si>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</si>
  <si>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</si>
  <si>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</si>
  <si>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</si>
  <si>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</si>
  <si>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</si>
  <si>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</si>
  <si>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</si>
  <si>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</si>
  <si>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</si>
  <si>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</si>
  <si>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</si>
  <si>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</si>
  <si>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</si>
  <si>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</si>
  <si>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</si>
  <si>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</si>
  <si>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</si>
  <si>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</si>
  <si>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</si>
  <si>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</si>
  <si>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</si>
  <si>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</si>
  <si>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</si>
  <si>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</si>
  <si>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</si>
  <si>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</si>
  <si>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</si>
  <si>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</si>
  <si>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</si>
  <si>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</si>
  <si>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</si>
  <si>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</si>
  <si>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</si>
  <si>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</si>
  <si>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</si>
  <si>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</si>
  <si>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</si>
  <si>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</si>
  <si>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</si>
  <si>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</si>
  <si>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</si>
  <si>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</si>
  <si>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</si>
  <si>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</si>
  <si>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</si>
  <si>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</si>
  <si>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</si>
  <si>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</si>
  <si>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</si>
  <si>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</si>
  <si>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</si>
  <si>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</si>
  <si>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</si>
  <si>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</si>
  <si>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</si>
  <si>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</si>
  <si>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</si>
  <si>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</si>
  <si>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</si>
  <si>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</si>
  <si>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</si>
  <si>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</si>
  <si>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</si>
  <si>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</si>
  <si>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</si>
  <si>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</si>
  <si>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</si>
  <si>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</si>
  <si>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</si>
  <si>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</si>
  <si>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</si>
  <si>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</si>
  <si>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Исполнитель</t>
  </si>
  <si>
    <t>тел.</t>
  </si>
  <si>
    <t>(уполномоченное лицо)</t>
  </si>
  <si>
    <t>2.2.3. по выданным авансам на коммунальные услуги</t>
  </si>
  <si>
    <t>(подразделения)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</si>
  <si>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</si>
  <si>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</si>
  <si>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</si>
  <si>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Руководитель финансово-экономической службы</t>
  </si>
  <si>
    <t>Целевые субсидии</t>
  </si>
  <si>
    <t>Код
по бюджетной классификации
и операции
сектора госу-
дарственного управления</t>
  </si>
  <si>
    <t>Поступление финансовых активов,
всего</t>
  </si>
  <si>
    <t>Начисления на выплаты по оплате 
труда</t>
  </si>
  <si>
    <t>в том числе:                                                                                      Остаточная стоимость особо ценного движимого имущества</t>
  </si>
  <si>
    <t>Наименование муниципального</t>
  </si>
  <si>
    <t>бюджетного учреждения</t>
  </si>
  <si>
    <t>муниципального бюджетного</t>
  </si>
  <si>
    <t>I. Сведения о деятельности муниципального бюджетного  учреждения (подразделения)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</si>
  <si>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</si>
  <si>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</si>
  <si>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II. Показатели финансового состояния муниципального бюджетного учреждения (подразделения)</t>
  </si>
  <si>
    <t>1.1.1. Стоимость имущества, закрепленного собственником имущества за муниципальным бюджетным учреждением (подразделением)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</si>
  <si>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</si>
  <si>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</si>
  <si>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муниципального имущества, всего</t>
  </si>
  <si>
    <t>1.1. Общая балансовая стоимость недвижимого муниципального имущества, всего</t>
  </si>
  <si>
    <t xml:space="preserve"> в том числе:                                                                                        Остаточная стоимость недвижимого муниципального имущества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</si>
  <si>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</si>
  <si>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</si>
  <si>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местного бюджета, всего:</t>
  </si>
  <si>
    <t>III. Показатели по поступлениям и выплатам муниципального бюджетного  учреждения (подразделения)</t>
  </si>
  <si>
    <t>Поступления от оказания муниципальным бюджетным 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</si>
  <si>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Субсидии на выполнение муниципального  задания</t>
  </si>
  <si>
    <t>Руководитель муниципального бюджетного</t>
  </si>
  <si>
    <t>муниципального бюджетного учреждения</t>
  </si>
  <si>
    <t>Главный бухгалтер муниципального бюджетного</t>
  </si>
  <si>
    <t>Муниципальное образование "Усть-Янский улус (район)"</t>
  </si>
  <si>
    <t>1429004371/142901001</t>
  </si>
  <si>
    <t>РС(Я), Усть-Янский улус(район), с.Казачье, ул.Барона Толля, 6</t>
  </si>
  <si>
    <t>дошкольное и начальное общее образование, дополнительное образование детей</t>
  </si>
  <si>
    <t>реализовывать основную общеобразовательную программу дошкольного образования</t>
  </si>
  <si>
    <t>23289167</t>
  </si>
  <si>
    <t>Муниципальное бюджетное дошкольное образовательное учреждение Казачинский детский сад "Кэнчээри"</t>
  </si>
  <si>
    <t>Портнягина Я.М.</t>
  </si>
  <si>
    <t>Слепцова М.Е.</t>
  </si>
  <si>
    <t>8 (41166) 27-735</t>
  </si>
  <si>
    <t>выплата компенсации части родительской платы за содержание ребенка в образовательных учреждениях</t>
  </si>
  <si>
    <t>субсидии на моденизацию региональной системы общего образования</t>
  </si>
  <si>
    <t>субсидии на проведение мероприятий по обеспечению противопожарной и антитеррористической безопасности и оснащению медицинскими кабинетами в образовательных учреждений</t>
  </si>
  <si>
    <t>Субсидия на финансирование на проезд в отпуск</t>
  </si>
  <si>
    <t>Субсидия на финансирование выезда из РКС</t>
  </si>
  <si>
    <t>субсидии на иные цели</t>
  </si>
  <si>
    <t>субсидии на иные цели (7951200)</t>
  </si>
  <si>
    <t xml:space="preserve"> родительская плата за содержание детей в дошкольных ОУ</t>
  </si>
  <si>
    <t>в том числе: безвозмездные поступления</t>
  </si>
  <si>
    <t>в том числе: субвенция  для реализации государтсвеннного стандарта общего образования</t>
  </si>
  <si>
    <t>в том числе:субсидии на моденизацию региональной системы общего образования</t>
  </si>
  <si>
    <t>в том числе:  выплата компенсации части родительской платы за содержание ребенка в ОУ</t>
  </si>
  <si>
    <t>выезд из РКС</t>
  </si>
  <si>
    <t>в том числе: бюджетные инвестиции</t>
  </si>
  <si>
    <t>субсидия на выплату заработной платы пед.работникам дошкольного образования</t>
  </si>
  <si>
    <t>Глава МО "Усть-Янский улус (район)</t>
  </si>
  <si>
    <t>декабря</t>
  </si>
  <si>
    <t>Федоров Г.Н.</t>
  </si>
  <si>
    <t>30</t>
  </si>
  <si>
    <t>в том числе: субвенция  для реализации государственнного стандарта дошкольного образования</t>
  </si>
  <si>
    <t>из них: субвенция  для реализации государственнного стандарта дошкольного образования</t>
  </si>
  <si>
    <t>Услуга № 1</t>
  </si>
  <si>
    <t>Услуга № 2</t>
  </si>
  <si>
    <t>Услуга № 3</t>
  </si>
  <si>
    <t>Услуга № 4</t>
  </si>
  <si>
    <t>Услуга № 5</t>
  </si>
  <si>
    <t>Услуга № 6</t>
  </si>
  <si>
    <t>Мероприятия по энергосбережению в дошкольных учреждениях</t>
  </si>
  <si>
    <t>Обеспечение безопасности учреждений дошкольного образования</t>
  </si>
  <si>
    <t>в том числе</t>
  </si>
  <si>
    <t>очередной финансовый год</t>
  </si>
  <si>
    <t>внебюджетные средства</t>
  </si>
  <si>
    <t>операции
по счетам, открытым
в кредитных организациях (МБ, РБ)</t>
  </si>
  <si>
    <t>15</t>
  </si>
  <si>
    <t>2-й год планового периода</t>
  </si>
  <si>
    <t>1-й год планового периода</t>
  </si>
  <si>
    <t>16</t>
  </si>
  <si>
    <t>(2017-2018 годы)</t>
  </si>
  <si>
    <t>30.12.2015</t>
  </si>
  <si>
    <t>Климовская Л.И.</t>
  </si>
  <si>
    <t>Субсидия на софинансирование по оплате проезда в отпуск (ГБ)</t>
  </si>
  <si>
    <t>Субсидия на софинансирование по оплате проезда в отпуск (МБ)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</si>
</sst>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43" fontId="1" fillId="0" borderId="13" xfId="6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43" fontId="1" fillId="0" borderId="11" xfId="60" applyFont="1" applyBorder="1" applyAlignment="1">
      <alignment horizontal="center" vertical="top"/>
    </xf>
    <xf numFmtId="43" fontId="1" fillId="0" borderId="14" xfId="6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43" fontId="1" fillId="0" borderId="11" xfId="60" applyFont="1" applyFill="1" applyBorder="1" applyAlignment="1">
      <alignment horizontal="center" vertical="top"/>
    </xf>
    <xf numFmtId="43" fontId="1" fillId="0" borderId="14" xfId="60" applyFont="1" applyFill="1" applyBorder="1" applyAlignment="1">
      <alignment horizontal="center" vertical="top"/>
    </xf>
    <xf numFmtId="43" fontId="1" fillId="0" borderId="13" xfId="6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43" fontId="4" fillId="0" borderId="12" xfId="60" applyFont="1" applyBorder="1" applyAlignment="1">
      <alignment horizontal="center" vertical="top"/>
    </xf>
    <xf numFmtId="43" fontId="4" fillId="0" borderId="17" xfId="60" applyFont="1" applyBorder="1" applyAlignment="1">
      <alignment horizontal="center" vertical="top"/>
    </xf>
    <xf numFmtId="43" fontId="4" fillId="0" borderId="18" xfId="60" applyFont="1" applyBorder="1" applyAlignment="1">
      <alignment horizontal="center" vertical="top"/>
    </xf>
    <xf numFmtId="43" fontId="1" fillId="0" borderId="12" xfId="60" applyFont="1" applyBorder="1" applyAlignment="1">
      <alignment horizontal="center" vertical="top"/>
    </xf>
    <xf numFmtId="43" fontId="1" fillId="0" borderId="17" xfId="60" applyFont="1" applyBorder="1" applyAlignment="1">
      <alignment horizontal="center" vertical="top"/>
    </xf>
    <xf numFmtId="43" fontId="1" fillId="0" borderId="18" xfId="6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3" fontId="4" fillId="0" borderId="11" xfId="60" applyFont="1" applyBorder="1" applyAlignment="1">
      <alignment horizontal="center" vertical="top"/>
    </xf>
    <xf numFmtId="43" fontId="4" fillId="0" borderId="14" xfId="60" applyFont="1" applyBorder="1" applyAlignment="1">
      <alignment horizontal="center" vertical="top"/>
    </xf>
    <xf numFmtId="43" fontId="4" fillId="0" borderId="13" xfId="6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" fontId="1" fillId="0" borderId="11" xfId="60" applyNumberFormat="1" applyFont="1" applyBorder="1" applyAlignment="1">
      <alignment horizontal="center" vertical="top"/>
    </xf>
    <xf numFmtId="4" fontId="1" fillId="0" borderId="14" xfId="60" applyNumberFormat="1" applyFont="1" applyBorder="1" applyAlignment="1">
      <alignment horizontal="center" vertical="top"/>
    </xf>
    <xf numFmtId="4" fontId="1" fillId="0" borderId="13" xfId="60" applyNumberFormat="1" applyFont="1" applyBorder="1" applyAlignment="1">
      <alignment horizontal="center" vertical="top"/>
    </xf>
    <xf numFmtId="4" fontId="0" fillId="0" borderId="14" xfId="60" applyNumberFormat="1" applyFont="1" applyBorder="1" applyAlignment="1">
      <alignment/>
    </xf>
    <xf numFmtId="4" fontId="0" fillId="0" borderId="13" xfId="60" applyNumberFormat="1" applyFont="1" applyBorder="1" applyAlignment="1">
      <alignment/>
    </xf>
    <xf numFmtId="4" fontId="4" fillId="0" borderId="11" xfId="60" applyNumberFormat="1" applyFont="1" applyBorder="1" applyAlignment="1">
      <alignment horizontal="center" vertical="top"/>
    </xf>
    <xf numFmtId="4" fontId="4" fillId="0" borderId="14" xfId="60" applyNumberFormat="1" applyFont="1" applyBorder="1" applyAlignment="1">
      <alignment horizontal="center" vertical="top"/>
    </xf>
    <xf numFmtId="4" fontId="4" fillId="0" borderId="13" xfId="60" applyNumberFormat="1" applyFont="1" applyBorder="1" applyAlignment="1">
      <alignment horizontal="center" vertical="top"/>
    </xf>
    <xf numFmtId="4" fontId="1" fillId="0" borderId="12" xfId="60" applyNumberFormat="1" applyFont="1" applyBorder="1" applyAlignment="1">
      <alignment horizontal="center" vertical="top"/>
    </xf>
    <xf numFmtId="4" fontId="1" fillId="0" borderId="17" xfId="60" applyNumberFormat="1" applyFont="1" applyBorder="1" applyAlignment="1">
      <alignment horizontal="center" vertical="top"/>
    </xf>
    <xf numFmtId="4" fontId="1" fillId="0" borderId="18" xfId="6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top"/>
    </xf>
    <xf numFmtId="49" fontId="1" fillId="24" borderId="14" xfId="0" applyNumberFormat="1" applyFont="1" applyFill="1" applyBorder="1" applyAlignment="1">
      <alignment horizontal="center" vertical="top"/>
    </xf>
    <xf numFmtId="49" fontId="1" fillId="24" borderId="13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zoomScalePageLayoutView="0" workbookViewId="0" topLeftCell="A10">
      <selection activeCell="CO21" sqref="CO21:DD21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63</v>
      </c>
    </row>
    <row r="2" s="2" customFormat="1" ht="11.25" customHeight="1">
      <c r="BS2" s="13" t="s">
        <v>102</v>
      </c>
    </row>
    <row r="3" s="2" customFormat="1" ht="11.25" customHeight="1">
      <c r="BS3" s="2" t="s">
        <v>103</v>
      </c>
    </row>
    <row r="4" s="2" customFormat="1" ht="11.25" customHeight="1">
      <c r="BS4" s="13"/>
    </row>
    <row r="5" s="2" customFormat="1" ht="11.25" customHeight="1">
      <c r="BS5" s="13"/>
    </row>
    <row r="6" s="2" customFormat="1" ht="11.25" customHeight="1">
      <c r="BS6" s="13"/>
    </row>
    <row r="7" ht="15">
      <c r="N7" s="2"/>
    </row>
    <row r="8" spans="57:108" ht="15">
      <c r="BE8" s="60" t="s">
        <v>16</v>
      </c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</row>
    <row r="9" spans="43:108" ht="15">
      <c r="AQ9" s="60" t="s">
        <v>173</v>
      </c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</row>
    <row r="10" spans="57:108" s="2" customFormat="1" ht="12">
      <c r="BE10" s="63" t="s">
        <v>43</v>
      </c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</row>
    <row r="11" spans="57:108" ht="15"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2" t="s">
        <v>175</v>
      </c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</row>
    <row r="12" spans="57:108" s="2" customFormat="1" ht="12">
      <c r="BE12" s="61" t="s">
        <v>14</v>
      </c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 t="s">
        <v>15</v>
      </c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</row>
    <row r="13" spans="65:99" ht="15">
      <c r="BM13" s="15" t="s">
        <v>2</v>
      </c>
      <c r="BN13" s="57" t="s">
        <v>176</v>
      </c>
      <c r="BO13" s="57"/>
      <c r="BP13" s="57"/>
      <c r="BQ13" s="57"/>
      <c r="BR13" s="1" t="s">
        <v>2</v>
      </c>
      <c r="BU13" s="57" t="s">
        <v>174</v>
      </c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8">
        <v>20</v>
      </c>
      <c r="CN13" s="58"/>
      <c r="CO13" s="58"/>
      <c r="CP13" s="58"/>
      <c r="CQ13" s="59" t="s">
        <v>191</v>
      </c>
      <c r="CR13" s="59"/>
      <c r="CS13" s="59"/>
      <c r="CT13" s="59"/>
      <c r="CU13" s="1" t="s">
        <v>3</v>
      </c>
    </row>
    <row r="14" ht="15">
      <c r="CY14" s="10"/>
    </row>
    <row r="15" spans="1:108" ht="16.5">
      <c r="A15" s="73" t="s">
        <v>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</row>
    <row r="16" spans="36:108" s="16" customFormat="1" ht="16.5">
      <c r="AJ16" s="17"/>
      <c r="AM16" s="17"/>
      <c r="AV16" s="18"/>
      <c r="AW16" s="18"/>
      <c r="AX16" s="18"/>
      <c r="BA16" s="18" t="s">
        <v>64</v>
      </c>
      <c r="BB16" s="74" t="s">
        <v>194</v>
      </c>
      <c r="BC16" s="74"/>
      <c r="BD16" s="74"/>
      <c r="BE16" s="74"/>
      <c r="BF16" s="16" t="s">
        <v>5</v>
      </c>
      <c r="BK16" s="78" t="s">
        <v>195</v>
      </c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</row>
    <row r="18" spans="93:108" ht="15">
      <c r="CO18" s="62" t="s">
        <v>17</v>
      </c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</row>
    <row r="19" spans="91:108" ht="15" customHeight="1">
      <c r="CM19" s="15" t="s">
        <v>44</v>
      </c>
      <c r="CO19" s="67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9"/>
    </row>
    <row r="20" spans="36:108" ht="15" customHeight="1">
      <c r="AJ20" s="3"/>
      <c r="AK20" s="5" t="s">
        <v>2</v>
      </c>
      <c r="AL20" s="84" t="s">
        <v>176</v>
      </c>
      <c r="AM20" s="84"/>
      <c r="AN20" s="84"/>
      <c r="AO20" s="84"/>
      <c r="AP20" s="3" t="s">
        <v>2</v>
      </c>
      <c r="AQ20" s="3"/>
      <c r="AR20" s="3"/>
      <c r="AS20" s="84" t="s">
        <v>174</v>
      </c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3">
        <v>20</v>
      </c>
      <c r="BL20" s="83"/>
      <c r="BM20" s="83"/>
      <c r="BN20" s="83"/>
      <c r="BO20" s="75" t="s">
        <v>191</v>
      </c>
      <c r="BP20" s="75"/>
      <c r="BQ20" s="75"/>
      <c r="BR20" s="75"/>
      <c r="BS20" s="3" t="s">
        <v>3</v>
      </c>
      <c r="BT20" s="3"/>
      <c r="BU20" s="3"/>
      <c r="BY20" s="22"/>
      <c r="CM20" s="15" t="s">
        <v>18</v>
      </c>
      <c r="CO20" s="67" t="s">
        <v>196</v>
      </c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9"/>
    </row>
    <row r="21" spans="77:108" ht="15" customHeight="1">
      <c r="BY21" s="22"/>
      <c r="BZ21" s="22"/>
      <c r="CM21" s="15"/>
      <c r="CO21" s="67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9"/>
    </row>
    <row r="22" spans="77:108" ht="15" customHeight="1">
      <c r="BY22" s="22"/>
      <c r="BZ22" s="22"/>
      <c r="CM22" s="15"/>
      <c r="CO22" s="67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9"/>
    </row>
    <row r="23" spans="1:108" ht="15" customHeight="1">
      <c r="A23" s="6" t="s">
        <v>126</v>
      </c>
      <c r="AH23" s="76" t="s">
        <v>154</v>
      </c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23"/>
      <c r="BY23" s="22"/>
      <c r="CM23" s="15" t="s">
        <v>19</v>
      </c>
      <c r="CO23" s="67" t="s">
        <v>153</v>
      </c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9"/>
    </row>
    <row r="24" spans="1:108" ht="15" customHeight="1">
      <c r="A24" s="6" t="s">
        <v>127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0"/>
      <c r="V24" s="25"/>
      <c r="W24" s="25"/>
      <c r="X24" s="25"/>
      <c r="Y24" s="25"/>
      <c r="Z24" s="26"/>
      <c r="AA24" s="26"/>
      <c r="AB24" s="26"/>
      <c r="AC24" s="24"/>
      <c r="AD24" s="24"/>
      <c r="AE24" s="24"/>
      <c r="AF24" s="24"/>
      <c r="AG24" s="24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23"/>
      <c r="BY24" s="22"/>
      <c r="BZ24" s="22"/>
      <c r="CM24" s="47"/>
      <c r="CO24" s="67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9"/>
    </row>
    <row r="25" spans="1:108" ht="27.75" customHeight="1">
      <c r="A25" s="6" t="s">
        <v>116</v>
      </c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23"/>
      <c r="BY25" s="22"/>
      <c r="BZ25" s="22"/>
      <c r="CM25" s="47"/>
      <c r="CO25" s="67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9"/>
    </row>
    <row r="26" spans="44:108" ht="21" customHeight="1"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Y26" s="22"/>
      <c r="BZ26" s="22"/>
      <c r="CM26" s="15"/>
      <c r="CO26" s="80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2"/>
    </row>
    <row r="27" spans="1:108" s="28" customFormat="1" ht="21" customHeight="1">
      <c r="A27" s="28" t="s">
        <v>65</v>
      </c>
      <c r="AH27" s="79" t="s">
        <v>149</v>
      </c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29"/>
      <c r="CM27" s="48"/>
      <c r="CO27" s="70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</row>
    <row r="28" spans="1:108" s="28" customFormat="1" ht="21" customHeight="1">
      <c r="A28" s="30" t="s">
        <v>21</v>
      </c>
      <c r="CM28" s="49" t="s">
        <v>20</v>
      </c>
      <c r="CO28" s="70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2"/>
    </row>
    <row r="29" spans="1:108" s="28" customFormat="1" ht="15">
      <c r="A29" s="30"/>
      <c r="BX29" s="30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</row>
    <row r="30" spans="1:108" ht="15">
      <c r="A30" s="6" t="s">
        <v>117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8"/>
      <c r="AN30" s="8"/>
      <c r="AO30" s="8"/>
      <c r="AP30" s="8"/>
      <c r="AQ30" s="8"/>
      <c r="AR30" s="8"/>
      <c r="AS30" s="8"/>
      <c r="AT30" s="77" t="s">
        <v>148</v>
      </c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1:108" ht="15">
      <c r="A31" s="6" t="s">
        <v>118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8"/>
      <c r="AN31" s="8"/>
      <c r="AO31" s="8"/>
      <c r="AP31" s="8"/>
      <c r="AQ31" s="8"/>
      <c r="AR31" s="8"/>
      <c r="AS31" s="8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</row>
    <row r="32" spans="1:108" ht="15">
      <c r="A32" s="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4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</row>
    <row r="33" spans="1:108" ht="15">
      <c r="A33" s="6" t="s">
        <v>66</v>
      </c>
      <c r="AM33" s="23"/>
      <c r="AN33" s="23"/>
      <c r="AO33" s="23"/>
      <c r="AP33" s="23"/>
      <c r="AQ33" s="23"/>
      <c r="AR33" s="23"/>
      <c r="AS33" s="23"/>
      <c r="AT33" s="76" t="s">
        <v>150</v>
      </c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1:108" ht="15">
      <c r="A34" s="6" t="s">
        <v>128</v>
      </c>
      <c r="AM34" s="23"/>
      <c r="AN34" s="23"/>
      <c r="AO34" s="23"/>
      <c r="AP34" s="23"/>
      <c r="AQ34" s="23"/>
      <c r="AR34" s="23"/>
      <c r="AS34" s="23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ht="15">
      <c r="A35" s="6" t="s">
        <v>119</v>
      </c>
      <c r="AM35" s="23"/>
      <c r="AN35" s="23"/>
      <c r="AO35" s="23"/>
      <c r="AP35" s="23"/>
      <c r="AQ35" s="23"/>
      <c r="AR35" s="23"/>
      <c r="AS35" s="23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</row>
    <row r="36" ht="15" customHeight="1"/>
    <row r="37" spans="1:108" s="3" customFormat="1" ht="14.25">
      <c r="A37" s="66" t="s">
        <v>129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</row>
    <row r="38" spans="1:108" s="3" customFormat="1" ht="19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</row>
    <row r="39" spans="1:108" ht="15" customHeight="1">
      <c r="A39" s="31" t="s">
        <v>130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</row>
    <row r="40" spans="1:108" ht="30" customHeight="1">
      <c r="A40" s="65" t="s">
        <v>152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</row>
    <row r="41" spans="1:108" ht="15" customHeight="1">
      <c r="A41" s="31" t="s">
        <v>131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1:108" ht="30" customHeight="1">
      <c r="A42" s="65" t="s">
        <v>151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</row>
    <row r="43" spans="1:108" ht="15">
      <c r="A43" s="31" t="s">
        <v>67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30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</row>
    <row r="45" ht="3" customHeight="1"/>
  </sheetData>
  <sheetProtection/>
  <mergeCells count="37">
    <mergeCell ref="BK16:DD16"/>
    <mergeCell ref="AH23:BV25"/>
    <mergeCell ref="AH27:BV27"/>
    <mergeCell ref="CO26:DD26"/>
    <mergeCell ref="CO18:DD18"/>
    <mergeCell ref="CO19:DD19"/>
    <mergeCell ref="CO23:DD23"/>
    <mergeCell ref="BK20:BN20"/>
    <mergeCell ref="AL20:AO20"/>
    <mergeCell ref="AS20:BJ20"/>
    <mergeCell ref="CO25:DD25"/>
    <mergeCell ref="BO20:BR20"/>
    <mergeCell ref="A40:DD40"/>
    <mergeCell ref="CO21:DD21"/>
    <mergeCell ref="CO22:DD22"/>
    <mergeCell ref="AT33:CM35"/>
    <mergeCell ref="AT30:CM31"/>
    <mergeCell ref="CO28:DD28"/>
    <mergeCell ref="BE8:DD8"/>
    <mergeCell ref="BE11:BX11"/>
    <mergeCell ref="A44:DD44"/>
    <mergeCell ref="A42:DD42"/>
    <mergeCell ref="A37:DD37"/>
    <mergeCell ref="CO20:DD20"/>
    <mergeCell ref="CO27:DD27"/>
    <mergeCell ref="CO24:DD24"/>
    <mergeCell ref="A15:DD15"/>
    <mergeCell ref="BB16:BE16"/>
    <mergeCell ref="AQ9:DD9"/>
    <mergeCell ref="BE12:BX12"/>
    <mergeCell ref="BY11:DD11"/>
    <mergeCell ref="BY12:DD12"/>
    <mergeCell ref="BE10:DD10"/>
    <mergeCell ref="BN13:BQ13"/>
    <mergeCell ref="BU13:CL13"/>
    <mergeCell ref="CM13:CP13"/>
    <mergeCell ref="CQ13:CT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9"/>
  <sheetViews>
    <sheetView workbookViewId="0" topLeftCell="A58">
      <selection activeCell="BU17" sqref="BU17:DD1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06" t="s">
        <v>132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</row>
    <row r="3" ht="7.5" customHeight="1"/>
    <row r="4" spans="1:108" ht="15">
      <c r="A4" s="107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9"/>
      <c r="BU4" s="107" t="s">
        <v>6</v>
      </c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9"/>
    </row>
    <row r="5" spans="1:108" s="3" customFormat="1" ht="15" customHeight="1">
      <c r="A5" s="36"/>
      <c r="B5" s="97" t="s">
        <v>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8"/>
      <c r="BU5" s="91">
        <f>BU7+BU16</f>
        <v>3683689.45</v>
      </c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3"/>
    </row>
    <row r="6" spans="1:108" ht="15">
      <c r="A6" s="14"/>
      <c r="B6" s="99" t="s">
        <v>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100"/>
      <c r="BU6" s="94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6"/>
    </row>
    <row r="7" spans="1:108" ht="30" customHeight="1">
      <c r="A7" s="37"/>
      <c r="B7" s="85" t="s">
        <v>137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54"/>
      <c r="BU7" s="94">
        <v>1293260</v>
      </c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6"/>
    </row>
    <row r="8" spans="1:108" ht="30.75" customHeight="1">
      <c r="A8" s="37"/>
      <c r="B8" s="85" t="s">
        <v>138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54"/>
      <c r="BU8" s="55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3"/>
    </row>
    <row r="9" spans="1:108" ht="15">
      <c r="A9" s="14"/>
      <c r="B9" s="89" t="s">
        <v>8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90"/>
      <c r="BU9" s="94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6"/>
    </row>
    <row r="10" spans="1:108" ht="45" customHeight="1">
      <c r="A10" s="37"/>
      <c r="B10" s="85" t="s">
        <v>133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54"/>
      <c r="BU10" s="94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6"/>
    </row>
    <row r="11" spans="1:108" ht="30.75" customHeight="1">
      <c r="A11" s="37"/>
      <c r="B11" s="85" t="s">
        <v>138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54"/>
      <c r="BU11" s="55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3"/>
    </row>
    <row r="12" spans="1:108" ht="45" customHeight="1">
      <c r="A12" s="37"/>
      <c r="B12" s="85" t="s">
        <v>134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54"/>
      <c r="BU12" s="55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3"/>
    </row>
    <row r="13" spans="1:108" ht="33" customHeight="1">
      <c r="A13" s="37"/>
      <c r="B13" s="85" t="s">
        <v>138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54"/>
      <c r="BU13" s="55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3"/>
    </row>
    <row r="14" spans="1:108" ht="45" customHeight="1">
      <c r="A14" s="37"/>
      <c r="B14" s="85" t="s">
        <v>135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54"/>
      <c r="BU14" s="55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3"/>
    </row>
    <row r="15" spans="1:108" ht="30" customHeight="1">
      <c r="A15" s="37"/>
      <c r="B15" s="85" t="s">
        <v>138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54"/>
      <c r="BU15" s="55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3"/>
    </row>
    <row r="16" spans="1:108" ht="30" customHeight="1">
      <c r="A16" s="37"/>
      <c r="B16" s="85" t="s">
        <v>136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54"/>
      <c r="BU16" s="55">
        <f>BU18</f>
        <v>2390429.45</v>
      </c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3"/>
    </row>
    <row r="17" spans="1:108" ht="15">
      <c r="A17" s="38"/>
      <c r="B17" s="89" t="s">
        <v>8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90"/>
      <c r="BU17" s="55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3"/>
    </row>
    <row r="18" spans="1:108" ht="30" customHeight="1">
      <c r="A18" s="37"/>
      <c r="B18" s="85" t="s">
        <v>28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54"/>
      <c r="BU18" s="55">
        <v>2390429.45</v>
      </c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3"/>
    </row>
    <row r="19" spans="1:108" ht="33" customHeight="1">
      <c r="A19" s="37"/>
      <c r="B19" s="85" t="s">
        <v>125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54"/>
      <c r="BU19" s="55">
        <v>93792.6</v>
      </c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3"/>
    </row>
    <row r="20" spans="1:108" s="3" customFormat="1" ht="15" customHeight="1">
      <c r="A20" s="36"/>
      <c r="B20" s="97" t="s">
        <v>104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8"/>
      <c r="BU20" s="101">
        <f>BU22+BU23+BU35</f>
        <v>699680.45</v>
      </c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3"/>
    </row>
    <row r="21" spans="1:108" ht="15">
      <c r="A21" s="14"/>
      <c r="B21" s="99" t="s">
        <v>1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100"/>
      <c r="BU21" s="55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3"/>
    </row>
    <row r="22" spans="1:108" ht="30" customHeight="1">
      <c r="A22" s="39"/>
      <c r="B22" s="104" t="s">
        <v>139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5"/>
      <c r="BU22" s="94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6"/>
    </row>
    <row r="23" spans="1:108" ht="30" customHeight="1">
      <c r="A23" s="37"/>
      <c r="B23" s="85" t="s">
        <v>140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54"/>
      <c r="BU23" s="94">
        <f>SUM(BU24:DB34)</f>
        <v>699680.45</v>
      </c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6"/>
    </row>
    <row r="24" spans="1:108" ht="15" customHeight="1">
      <c r="A24" s="40"/>
      <c r="B24" s="89" t="s">
        <v>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90"/>
      <c r="BU24" s="94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6"/>
    </row>
    <row r="25" spans="1:108" ht="15" customHeight="1">
      <c r="A25" s="37"/>
      <c r="B25" s="85" t="s">
        <v>9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54"/>
      <c r="BU25" s="55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3"/>
    </row>
    <row r="26" spans="1:108" ht="15" customHeight="1">
      <c r="A26" s="37"/>
      <c r="B26" s="85" t="s">
        <v>10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54"/>
      <c r="BU26" s="55">
        <v>8000</v>
      </c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3"/>
    </row>
    <row r="27" spans="1:108" ht="15" customHeight="1">
      <c r="A27" s="37"/>
      <c r="B27" s="85" t="s">
        <v>115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54"/>
      <c r="BU27" s="55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3"/>
    </row>
    <row r="28" spans="1:108" ht="15" customHeight="1">
      <c r="A28" s="37"/>
      <c r="B28" s="85" t="s">
        <v>11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54"/>
      <c r="BU28" s="55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3"/>
    </row>
    <row r="29" spans="1:108" ht="15" customHeight="1">
      <c r="A29" s="37"/>
      <c r="B29" s="85" t="s">
        <v>12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54"/>
      <c r="BU29" s="55">
        <v>13450.41</v>
      </c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3"/>
    </row>
    <row r="30" spans="1:108" ht="15" customHeight="1">
      <c r="A30" s="37"/>
      <c r="B30" s="85" t="s">
        <v>13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54"/>
      <c r="BU30" s="55">
        <v>219298</v>
      </c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3"/>
    </row>
    <row r="31" spans="1:108" ht="30" customHeight="1">
      <c r="A31" s="37"/>
      <c r="B31" s="85" t="s">
        <v>69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54"/>
      <c r="BU31" s="55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3"/>
    </row>
    <row r="32" spans="1:108" ht="30" customHeight="1">
      <c r="A32" s="37"/>
      <c r="B32" s="85" t="s">
        <v>107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54"/>
      <c r="BU32" s="55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3"/>
    </row>
    <row r="33" spans="1:108" ht="15" customHeight="1">
      <c r="A33" s="37"/>
      <c r="B33" s="85" t="s">
        <v>70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54"/>
      <c r="BU33" s="55">
        <v>276235.07</v>
      </c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3"/>
    </row>
    <row r="34" spans="1:108" ht="15" customHeight="1">
      <c r="A34" s="37"/>
      <c r="B34" s="85" t="s">
        <v>71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54"/>
      <c r="BU34" s="86">
        <v>182696.97</v>
      </c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8"/>
    </row>
    <row r="35" spans="1:108" ht="45" customHeight="1">
      <c r="A35" s="37"/>
      <c r="B35" s="85" t="s">
        <v>72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54"/>
      <c r="BU35" s="55">
        <f>SUM(BU37:DD46)</f>
        <v>0</v>
      </c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3"/>
    </row>
    <row r="36" spans="1:108" ht="13.5" customHeight="1">
      <c r="A36" s="40"/>
      <c r="B36" s="89" t="s">
        <v>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90"/>
      <c r="BU36" s="55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3"/>
    </row>
    <row r="37" spans="1:108" ht="15" customHeight="1">
      <c r="A37" s="37"/>
      <c r="B37" s="85" t="s">
        <v>73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54"/>
      <c r="BU37" s="55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3"/>
    </row>
    <row r="38" spans="1:108" ht="15" customHeight="1">
      <c r="A38" s="37"/>
      <c r="B38" s="85" t="s">
        <v>74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54"/>
      <c r="BU38" s="55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3"/>
    </row>
    <row r="39" spans="1:108" ht="15" customHeight="1">
      <c r="A39" s="37"/>
      <c r="B39" s="85" t="s">
        <v>68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54"/>
      <c r="BU39" s="55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3"/>
    </row>
    <row r="40" spans="1:108" ht="15" customHeight="1">
      <c r="A40" s="37"/>
      <c r="B40" s="85" t="s">
        <v>75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54"/>
      <c r="BU40" s="55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3"/>
    </row>
    <row r="41" spans="1:108" ht="15" customHeight="1">
      <c r="A41" s="37"/>
      <c r="B41" s="85" t="s">
        <v>76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54"/>
      <c r="BU41" s="55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3"/>
    </row>
    <row r="42" spans="1:108" ht="15" customHeight="1">
      <c r="A42" s="37"/>
      <c r="B42" s="85" t="s">
        <v>77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54"/>
      <c r="BU42" s="55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3"/>
    </row>
    <row r="43" spans="1:108" ht="30" customHeight="1">
      <c r="A43" s="37"/>
      <c r="B43" s="85" t="s">
        <v>78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54"/>
      <c r="BU43" s="55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3"/>
    </row>
    <row r="44" spans="1:108" ht="30" customHeight="1">
      <c r="A44" s="37"/>
      <c r="B44" s="85" t="s">
        <v>106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54"/>
      <c r="BU44" s="55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3"/>
    </row>
    <row r="45" spans="1:108" ht="15" customHeight="1">
      <c r="A45" s="37"/>
      <c r="B45" s="85" t="s">
        <v>79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54"/>
      <c r="BU45" s="55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3"/>
    </row>
    <row r="46" spans="1:108" ht="15" customHeight="1">
      <c r="A46" s="37"/>
      <c r="B46" s="85" t="s">
        <v>80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54"/>
      <c r="BU46" s="55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3"/>
    </row>
    <row r="47" spans="1:108" s="3" customFormat="1" ht="15" customHeight="1">
      <c r="A47" s="36"/>
      <c r="B47" s="97" t="s">
        <v>105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8"/>
      <c r="BU47" s="101">
        <f>BU49+BU50+BU65</f>
        <v>490274.61</v>
      </c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3"/>
    </row>
    <row r="48" spans="1:108" ht="15" customHeight="1">
      <c r="A48" s="41"/>
      <c r="B48" s="99" t="s">
        <v>1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100"/>
      <c r="BU48" s="55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3"/>
    </row>
    <row r="49" spans="1:108" ht="15" customHeight="1">
      <c r="A49" s="37"/>
      <c r="B49" s="85" t="s">
        <v>81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54"/>
      <c r="BU49" s="55">
        <v>22820</v>
      </c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3"/>
    </row>
    <row r="50" spans="1:108" ht="30" customHeight="1">
      <c r="A50" s="37"/>
      <c r="B50" s="85" t="s">
        <v>141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54"/>
      <c r="BU50" s="55">
        <f>SUM(BU52:DD64)</f>
        <v>207065.4</v>
      </c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3"/>
    </row>
    <row r="51" spans="1:108" ht="15" customHeight="1">
      <c r="A51" s="40"/>
      <c r="B51" s="89" t="s">
        <v>8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90"/>
      <c r="BU51" s="94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6"/>
    </row>
    <row r="52" spans="1:108" ht="15" customHeight="1">
      <c r="A52" s="37"/>
      <c r="B52" s="85" t="s">
        <v>88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54"/>
      <c r="BU52" s="55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3"/>
    </row>
    <row r="53" spans="1:108" ht="15" customHeight="1">
      <c r="A53" s="37"/>
      <c r="B53" s="85" t="s">
        <v>45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54"/>
      <c r="BU53" s="55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3"/>
    </row>
    <row r="54" spans="1:108" ht="15" customHeight="1">
      <c r="A54" s="37"/>
      <c r="B54" s="85" t="s">
        <v>46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54"/>
      <c r="BU54" s="55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3"/>
    </row>
    <row r="55" spans="1:108" ht="15" customHeight="1">
      <c r="A55" s="37"/>
      <c r="B55" s="85" t="s">
        <v>47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54"/>
      <c r="BU55" s="55">
        <v>168852.09</v>
      </c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3"/>
    </row>
    <row r="56" spans="1:108" ht="15" customHeight="1">
      <c r="A56" s="37"/>
      <c r="B56" s="85" t="s">
        <v>48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54"/>
      <c r="BU56" s="55">
        <v>17714.6</v>
      </c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3"/>
    </row>
    <row r="57" spans="1:108" ht="15" customHeight="1">
      <c r="A57" s="37"/>
      <c r="B57" s="85" t="s">
        <v>49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54"/>
      <c r="BU57" s="55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3"/>
    </row>
    <row r="58" spans="1:108" ht="15" customHeight="1">
      <c r="A58" s="37"/>
      <c r="B58" s="85" t="s">
        <v>50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54"/>
      <c r="BU58" s="55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3"/>
    </row>
    <row r="59" spans="1:108" ht="15" customHeight="1">
      <c r="A59" s="37"/>
      <c r="B59" s="85" t="s">
        <v>82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54"/>
      <c r="BU59" s="55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3"/>
    </row>
    <row r="60" spans="1:108" ht="15" customHeight="1">
      <c r="A60" s="37"/>
      <c r="B60" s="85" t="s">
        <v>108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54"/>
      <c r="BU60" s="55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3"/>
    </row>
    <row r="61" spans="1:108" ht="15" customHeight="1">
      <c r="A61" s="37"/>
      <c r="B61" s="85" t="s">
        <v>83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54"/>
      <c r="BU61" s="55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3"/>
    </row>
    <row r="62" spans="1:108" ht="15" customHeight="1">
      <c r="A62" s="37"/>
      <c r="B62" s="85" t="s">
        <v>84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54"/>
      <c r="BU62" s="55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3"/>
    </row>
    <row r="63" spans="1:108" ht="15" customHeight="1">
      <c r="A63" s="37"/>
      <c r="B63" s="85" t="s">
        <v>85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54"/>
      <c r="BU63" s="55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3"/>
    </row>
    <row r="64" spans="1:108" ht="15" customHeight="1">
      <c r="A64" s="37"/>
      <c r="B64" s="85" t="s">
        <v>86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54"/>
      <c r="BU64" s="86">
        <v>20498.71</v>
      </c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8"/>
    </row>
    <row r="65" spans="1:108" ht="45" customHeight="1">
      <c r="A65" s="37"/>
      <c r="B65" s="85" t="s">
        <v>87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54"/>
      <c r="BU65" s="55">
        <f>SUM(BU66:DD79)</f>
        <v>260389.21</v>
      </c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3"/>
    </row>
    <row r="66" spans="1:108" ht="15" customHeight="1">
      <c r="A66" s="42"/>
      <c r="B66" s="89" t="s">
        <v>8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90"/>
      <c r="BU66" s="55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3"/>
    </row>
    <row r="67" spans="1:108" ht="15" customHeight="1">
      <c r="A67" s="37"/>
      <c r="B67" s="85" t="s">
        <v>89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54"/>
      <c r="BU67" s="55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3"/>
    </row>
    <row r="68" spans="1:108" ht="15" customHeight="1">
      <c r="A68" s="37"/>
      <c r="B68" s="85" t="s">
        <v>51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54"/>
      <c r="BU68" s="55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3"/>
    </row>
    <row r="69" spans="1:108" ht="15" customHeight="1">
      <c r="A69" s="37"/>
      <c r="B69" s="85" t="s">
        <v>52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54"/>
      <c r="BU69" s="55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3"/>
    </row>
    <row r="70" spans="1:108" ht="15" customHeight="1">
      <c r="A70" s="37"/>
      <c r="B70" s="85" t="s">
        <v>53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54"/>
      <c r="BU70" s="55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3"/>
    </row>
    <row r="71" spans="1:108" ht="15" customHeight="1">
      <c r="A71" s="37"/>
      <c r="B71" s="85" t="s">
        <v>54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54"/>
      <c r="BU71" s="55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3"/>
    </row>
    <row r="72" spans="1:108" ht="15" customHeight="1">
      <c r="A72" s="37"/>
      <c r="B72" s="85" t="s">
        <v>55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54"/>
      <c r="BU72" s="55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3"/>
    </row>
    <row r="73" spans="1:108" ht="15" customHeight="1">
      <c r="A73" s="37"/>
      <c r="B73" s="85" t="s">
        <v>56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54"/>
      <c r="BU73" s="55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3"/>
    </row>
    <row r="74" spans="1:108" ht="15" customHeight="1">
      <c r="A74" s="37"/>
      <c r="B74" s="85" t="s">
        <v>90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54"/>
      <c r="BU74" s="55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3"/>
    </row>
    <row r="75" spans="1:108" ht="15" customHeight="1">
      <c r="A75" s="37"/>
      <c r="B75" s="85" t="s">
        <v>109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54"/>
      <c r="BU75" s="55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3"/>
    </row>
    <row r="76" spans="1:108" ht="15" customHeight="1">
      <c r="A76" s="37"/>
      <c r="B76" s="85" t="s">
        <v>91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54"/>
      <c r="BU76" s="55">
        <v>260389.21</v>
      </c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3"/>
    </row>
    <row r="77" spans="1:108" ht="15" customHeight="1">
      <c r="A77" s="37"/>
      <c r="B77" s="85" t="s">
        <v>92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54"/>
      <c r="BU77" s="55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3"/>
    </row>
    <row r="78" spans="1:108" ht="15" customHeight="1">
      <c r="A78" s="37"/>
      <c r="B78" s="85" t="s">
        <v>93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54"/>
      <c r="BU78" s="55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3"/>
    </row>
    <row r="79" spans="1:108" ht="15" customHeight="1">
      <c r="A79" s="37"/>
      <c r="B79" s="85" t="s">
        <v>94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54"/>
      <c r="BU79" s="55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3"/>
    </row>
  </sheetData>
  <sheetProtection/>
  <mergeCells count="153">
    <mergeCell ref="BU28:DD28"/>
    <mergeCell ref="B79:BT79"/>
    <mergeCell ref="BU79:DD79"/>
    <mergeCell ref="A2:DD2"/>
    <mergeCell ref="B6:BT6"/>
    <mergeCell ref="B7:BT7"/>
    <mergeCell ref="B10:BT10"/>
    <mergeCell ref="BU4:DD4"/>
    <mergeCell ref="B5:BT5"/>
    <mergeCell ref="A4:BT4"/>
    <mergeCell ref="BU10:DD10"/>
    <mergeCell ref="B9:BT9"/>
    <mergeCell ref="BU12:DD12"/>
    <mergeCell ref="B19:BT19"/>
    <mergeCell ref="BU19:DD19"/>
    <mergeCell ref="B14:BT14"/>
    <mergeCell ref="BU14:DD14"/>
    <mergeCell ref="B16:BT16"/>
    <mergeCell ref="B12:BT12"/>
    <mergeCell ref="B13:BT13"/>
    <mergeCell ref="BU13:DD13"/>
    <mergeCell ref="B20:BT20"/>
    <mergeCell ref="B15:BT15"/>
    <mergeCell ref="BU15:DD15"/>
    <mergeCell ref="B18:BT18"/>
    <mergeCell ref="BU18:DD18"/>
    <mergeCell ref="B17:BT17"/>
    <mergeCell ref="BU16:DD16"/>
    <mergeCell ref="BU17:DD17"/>
    <mergeCell ref="BU20:DD20"/>
    <mergeCell ref="B21:BT21"/>
    <mergeCell ref="BU22:DD22"/>
    <mergeCell ref="B23:BT23"/>
    <mergeCell ref="B24:BT24"/>
    <mergeCell ref="BU21:DD21"/>
    <mergeCell ref="B22:BT22"/>
    <mergeCell ref="BU23:DD23"/>
    <mergeCell ref="BU24:DD24"/>
    <mergeCell ref="BU42:DD42"/>
    <mergeCell ref="B57:BT57"/>
    <mergeCell ref="B32:BT32"/>
    <mergeCell ref="B43:BT43"/>
    <mergeCell ref="B37:BT37"/>
    <mergeCell ref="BU37:DD37"/>
    <mergeCell ref="B42:BT42"/>
    <mergeCell ref="B34:BT34"/>
    <mergeCell ref="B41:BT41"/>
    <mergeCell ref="BU41:DD41"/>
    <mergeCell ref="B31:BT31"/>
    <mergeCell ref="BU31:DD31"/>
    <mergeCell ref="B30:BT30"/>
    <mergeCell ref="BU30:DD30"/>
    <mergeCell ref="B38:BT38"/>
    <mergeCell ref="BU38:DD38"/>
    <mergeCell ref="B35:BT35"/>
    <mergeCell ref="BU35:DD35"/>
    <mergeCell ref="B47:BT47"/>
    <mergeCell ref="B50:BT50"/>
    <mergeCell ref="BU43:DD43"/>
    <mergeCell ref="B44:BT44"/>
    <mergeCell ref="BU44:DD44"/>
    <mergeCell ref="B48:BT48"/>
    <mergeCell ref="BU47:DD47"/>
    <mergeCell ref="BU48:DD48"/>
    <mergeCell ref="B46:BT46"/>
    <mergeCell ref="BU46:DD46"/>
    <mergeCell ref="B52:BT52"/>
    <mergeCell ref="BU52:DD52"/>
    <mergeCell ref="B49:BT49"/>
    <mergeCell ref="BU49:DD49"/>
    <mergeCell ref="B51:BT51"/>
    <mergeCell ref="BU50:DD50"/>
    <mergeCell ref="BU51:DD51"/>
    <mergeCell ref="B8:BT8"/>
    <mergeCell ref="BU8:DD8"/>
    <mergeCell ref="B45:BT45"/>
    <mergeCell ref="BU45:DD45"/>
    <mergeCell ref="B40:BT40"/>
    <mergeCell ref="BU40:DD40"/>
    <mergeCell ref="B29:BT29"/>
    <mergeCell ref="BU29:DD29"/>
    <mergeCell ref="B39:BT39"/>
    <mergeCell ref="BU39:DD39"/>
    <mergeCell ref="BU5:DD5"/>
    <mergeCell ref="BU6:DD6"/>
    <mergeCell ref="BU7:DD7"/>
    <mergeCell ref="BU9:DD9"/>
    <mergeCell ref="B53:BT53"/>
    <mergeCell ref="BU53:DD53"/>
    <mergeCell ref="B54:BT54"/>
    <mergeCell ref="BU54:DD54"/>
    <mergeCell ref="BU57:DD57"/>
    <mergeCell ref="B58:BT58"/>
    <mergeCell ref="BU58:DD58"/>
    <mergeCell ref="B61:BT61"/>
    <mergeCell ref="BU61:DD61"/>
    <mergeCell ref="BU60:DD60"/>
    <mergeCell ref="B59:BT59"/>
    <mergeCell ref="BU59:DD59"/>
    <mergeCell ref="B60:BT60"/>
    <mergeCell ref="BU55:DD55"/>
    <mergeCell ref="B56:BT56"/>
    <mergeCell ref="BU56:DD56"/>
    <mergeCell ref="B55:BT55"/>
    <mergeCell ref="B62:BT62"/>
    <mergeCell ref="B64:BT64"/>
    <mergeCell ref="BU64:DD64"/>
    <mergeCell ref="B63:BT63"/>
    <mergeCell ref="BU63:DD63"/>
    <mergeCell ref="B78:BT78"/>
    <mergeCell ref="BU78:DD78"/>
    <mergeCell ref="B72:BT72"/>
    <mergeCell ref="BU72:DD72"/>
    <mergeCell ref="B73:BT73"/>
    <mergeCell ref="B75:BT75"/>
    <mergeCell ref="BU75:DD75"/>
    <mergeCell ref="B77:BT77"/>
    <mergeCell ref="BU77:DD77"/>
    <mergeCell ref="B76:BT76"/>
    <mergeCell ref="BU76:DD76"/>
    <mergeCell ref="BU68:DD68"/>
    <mergeCell ref="B69:BT69"/>
    <mergeCell ref="B71:BT71"/>
    <mergeCell ref="BU69:DD69"/>
    <mergeCell ref="B74:BT74"/>
    <mergeCell ref="BU74:DD74"/>
    <mergeCell ref="BU73:DD73"/>
    <mergeCell ref="B68:BT68"/>
    <mergeCell ref="B67:BT67"/>
    <mergeCell ref="BU67:DD67"/>
    <mergeCell ref="BU65:DD65"/>
    <mergeCell ref="BU66:DD66"/>
    <mergeCell ref="B66:BT66"/>
    <mergeCell ref="BU34:DD34"/>
    <mergeCell ref="B26:BT26"/>
    <mergeCell ref="BU26:DD26"/>
    <mergeCell ref="BU71:DD71"/>
    <mergeCell ref="BU62:DD62"/>
    <mergeCell ref="BU36:DD36"/>
    <mergeCell ref="B36:BT36"/>
    <mergeCell ref="B70:BT70"/>
    <mergeCell ref="BU70:DD70"/>
    <mergeCell ref="B65:BT65"/>
    <mergeCell ref="B11:BT11"/>
    <mergeCell ref="BU11:DD11"/>
    <mergeCell ref="BU32:DD32"/>
    <mergeCell ref="B33:BT33"/>
    <mergeCell ref="BU33:DD33"/>
    <mergeCell ref="B27:BT27"/>
    <mergeCell ref="BU27:DD27"/>
    <mergeCell ref="B25:BT25"/>
    <mergeCell ref="BU25:DD25"/>
    <mergeCell ref="B28:BT2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E117"/>
  <sheetViews>
    <sheetView tabSelected="1" view="pageBreakPreview" zoomScale="60" zoomScaleNormal="71" zoomScalePageLayoutView="0" workbookViewId="0" topLeftCell="A3">
      <pane xSplit="43" ySplit="6" topLeftCell="AR47" activePane="bottomRight" state="frozen"/>
      <selection pane="topLeft" activeCell="A3" sqref="A3"/>
      <selection pane="topRight" activeCell="AR3" sqref="AR3"/>
      <selection pane="bottomLeft" activeCell="A9" sqref="A9"/>
      <selection pane="bottomRight" activeCell="B53" sqref="B53:AQ54"/>
    </sheetView>
  </sheetViews>
  <sheetFormatPr defaultColWidth="0.875" defaultRowHeight="12.75"/>
  <cols>
    <col min="1" max="1" width="3.875" style="1" customWidth="1"/>
    <col min="2" max="42" width="0.875" style="1" customWidth="1"/>
    <col min="43" max="43" width="14.00390625" style="1" customWidth="1"/>
    <col min="44" max="59" width="0.875" style="1" customWidth="1"/>
    <col min="60" max="60" width="4.00390625" style="1" customWidth="1"/>
    <col min="61" max="61" width="3.75390625" style="1" customWidth="1"/>
    <col min="62" max="76" width="0.875" style="1" customWidth="1"/>
    <col min="77" max="77" width="4.125" style="1" customWidth="1"/>
    <col min="78" max="78" width="0.2421875" style="1" hidden="1" customWidth="1"/>
    <col min="79" max="79" width="2.75390625" style="1" customWidth="1"/>
    <col min="80" max="92" width="0.875" style="1" customWidth="1"/>
    <col min="93" max="93" width="6.75390625" style="1" customWidth="1"/>
    <col min="94" max="94" width="3.875" style="1" customWidth="1"/>
    <col min="95" max="107" width="0.875" style="1" customWidth="1"/>
    <col min="108" max="108" width="6.125" style="1" customWidth="1"/>
    <col min="109" max="109" width="2.75390625" style="1" customWidth="1"/>
    <col min="110" max="122" width="0.875" style="1" customWidth="1"/>
    <col min="123" max="123" width="4.375" style="1" customWidth="1"/>
    <col min="124" max="124" width="2.75390625" style="1" customWidth="1"/>
    <col min="125" max="137" width="0.875" style="1" customWidth="1"/>
    <col min="138" max="138" width="6.00390625" style="1" customWidth="1"/>
    <col min="139" max="139" width="3.875" style="1" customWidth="1"/>
    <col min="140" max="152" width="0.875" style="1" customWidth="1"/>
    <col min="153" max="153" width="7.125" style="1" customWidth="1"/>
    <col min="154" max="154" width="2.75390625" style="1" customWidth="1"/>
    <col min="155" max="167" width="0.875" style="1" customWidth="1"/>
    <col min="168" max="168" width="3.625" style="1" customWidth="1"/>
    <col min="169" max="169" width="2.75390625" style="1" customWidth="1"/>
    <col min="170" max="182" width="0.875" style="1" customWidth="1"/>
    <col min="183" max="183" width="4.75390625" style="1" customWidth="1"/>
    <col min="184" max="184" width="3.875" style="1" customWidth="1"/>
    <col min="185" max="197" width="0.875" style="1" customWidth="1"/>
    <col min="198" max="198" width="7.125" style="1" customWidth="1"/>
    <col min="199" max="199" width="2.75390625" style="1" customWidth="1"/>
    <col min="200" max="212" width="0.875" style="1" customWidth="1"/>
    <col min="213" max="213" width="5.00390625" style="1" customWidth="1"/>
    <col min="214" max="16384" width="0.875" style="1" customWidth="1"/>
  </cols>
  <sheetData>
    <row r="1" ht="3" customHeight="1"/>
    <row r="2" spans="1:108" s="3" customFormat="1" ht="28.5" customHeight="1">
      <c r="A2" s="157" t="s">
        <v>142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</row>
    <row r="3" spans="1:78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213" ht="15" customHeight="1">
      <c r="A4" s="148" t="s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50"/>
      <c r="AR4" s="148" t="s">
        <v>122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50"/>
      <c r="BI4" s="148" t="s">
        <v>95</v>
      </c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50"/>
      <c r="CA4" s="160" t="s">
        <v>96</v>
      </c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0" t="s">
        <v>96</v>
      </c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0" t="s">
        <v>96</v>
      </c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</row>
    <row r="5" spans="1:213" ht="15" customHeigh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3"/>
      <c r="AR5" s="151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3"/>
      <c r="BI5" s="151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3"/>
      <c r="CA5" s="148" t="s">
        <v>188</v>
      </c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50"/>
      <c r="CP5" s="160" t="s">
        <v>187</v>
      </c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2"/>
      <c r="DT5" s="148" t="s">
        <v>193</v>
      </c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50"/>
      <c r="EI5" s="160" t="s">
        <v>187</v>
      </c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1"/>
      <c r="FL5" s="162"/>
      <c r="FM5" s="148" t="s">
        <v>192</v>
      </c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50"/>
      <c r="GB5" s="160" t="s">
        <v>187</v>
      </c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2"/>
    </row>
    <row r="6" spans="1:213" ht="102.7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6"/>
      <c r="AR6" s="154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6"/>
      <c r="BI6" s="154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6"/>
      <c r="CA6" s="154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6"/>
      <c r="CP6" s="161" t="s">
        <v>190</v>
      </c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2"/>
      <c r="DE6" s="161" t="s">
        <v>189</v>
      </c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2"/>
      <c r="DT6" s="154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6"/>
      <c r="EI6" s="161" t="s">
        <v>190</v>
      </c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2"/>
      <c r="EX6" s="161" t="s">
        <v>189</v>
      </c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2"/>
      <c r="FM6" s="154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6"/>
      <c r="GB6" s="161" t="s">
        <v>190</v>
      </c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2"/>
      <c r="GQ6" s="161" t="s">
        <v>189</v>
      </c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2"/>
    </row>
    <row r="7" spans="1:213" ht="30" customHeight="1">
      <c r="A7" s="43"/>
      <c r="B7" s="85" t="s">
        <v>57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54"/>
      <c r="AR7" s="130" t="s">
        <v>22</v>
      </c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2"/>
      <c r="BI7" s="110">
        <f>CA7+DT7+FM7</f>
        <v>0</v>
      </c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2"/>
      <c r="CA7" s="110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2"/>
      <c r="CP7" s="110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2"/>
      <c r="DE7" s="110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2"/>
      <c r="DT7" s="110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2"/>
      <c r="EI7" s="110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2"/>
      <c r="EX7" s="110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2"/>
      <c r="FM7" s="110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2"/>
      <c r="GB7" s="110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2"/>
      <c r="GQ7" s="110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2"/>
    </row>
    <row r="8" spans="1:213" s="6" customFormat="1" ht="15">
      <c r="A8" s="43"/>
      <c r="B8" s="97" t="s">
        <v>23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8"/>
      <c r="AR8" s="135" t="s">
        <v>22</v>
      </c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7"/>
      <c r="BI8" s="124">
        <f>CA8+DT8+FM8</f>
        <v>38101800</v>
      </c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6"/>
      <c r="CA8" s="124">
        <f>CA10+CA12+CA25+CA34</f>
        <v>12706200</v>
      </c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6"/>
      <c r="CP8" s="113">
        <f>CP10+CP12</f>
        <v>12356200</v>
      </c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5"/>
      <c r="DE8" s="124">
        <f>DE10+DE12+DE25+DE34</f>
        <v>350000</v>
      </c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6"/>
      <c r="DT8" s="124">
        <f>DT10+DT12+DT25+DT34</f>
        <v>12697800</v>
      </c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6"/>
      <c r="EI8" s="113">
        <f>EI10+EI12</f>
        <v>12347800</v>
      </c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5"/>
      <c r="EX8" s="124">
        <f>EX10+EX12+EX25+EX34</f>
        <v>350000</v>
      </c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6"/>
      <c r="FM8" s="124">
        <f>FM10+FM12+FM25+FM34</f>
        <v>12697800</v>
      </c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6"/>
      <c r="GB8" s="113">
        <f>GB10+GB12</f>
        <v>12347800</v>
      </c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5"/>
      <c r="GQ8" s="124">
        <f>GQ10+GQ12+GQ25+GQ34</f>
        <v>350000</v>
      </c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6"/>
    </row>
    <row r="9" spans="1:213" s="6" customFormat="1" ht="15">
      <c r="A9" s="43"/>
      <c r="B9" s="85" t="s">
        <v>8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54"/>
      <c r="AR9" s="130" t="s">
        <v>22</v>
      </c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2"/>
      <c r="BI9" s="119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1"/>
      <c r="CA9" s="119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1"/>
      <c r="CP9" s="110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2"/>
      <c r="DE9" s="119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1"/>
      <c r="DT9" s="119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1"/>
      <c r="EI9" s="110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2"/>
      <c r="EX9" s="119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1"/>
      <c r="FM9" s="119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1"/>
      <c r="GB9" s="110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2"/>
      <c r="GQ9" s="119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1"/>
    </row>
    <row r="10" spans="1:213" s="6" customFormat="1" ht="17.25" customHeight="1">
      <c r="A10" s="43"/>
      <c r="B10" s="85" t="s">
        <v>144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54"/>
      <c r="AR10" s="130" t="s">
        <v>22</v>
      </c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2"/>
      <c r="BI10" s="119">
        <f>CA10+DT10+FM10</f>
        <v>35629500</v>
      </c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1"/>
      <c r="CA10" s="119">
        <f>CP10+DE10</f>
        <v>11876500</v>
      </c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1"/>
      <c r="CP10" s="110">
        <f>CP46-CP12</f>
        <v>11876500</v>
      </c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2"/>
      <c r="DE10" s="119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1"/>
      <c r="DT10" s="119">
        <f>EI10+EX10</f>
        <v>11876500</v>
      </c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1"/>
      <c r="EI10" s="110">
        <f>EI46-EI12</f>
        <v>11876500</v>
      </c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2"/>
      <c r="EX10" s="119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1"/>
      <c r="FM10" s="119">
        <f>GB10+GQ10</f>
        <v>11876500</v>
      </c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1"/>
      <c r="GB10" s="110">
        <f>GB46-GB12</f>
        <v>11876500</v>
      </c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2"/>
      <c r="GQ10" s="119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1"/>
    </row>
    <row r="11" spans="1:213" s="6" customFormat="1" ht="44.25" customHeight="1">
      <c r="A11" s="43"/>
      <c r="B11" s="85" t="s">
        <v>178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54"/>
      <c r="AR11" s="130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2"/>
      <c r="BI11" s="119">
        <f>CA11+DT11+FM11</f>
        <v>20180100</v>
      </c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1"/>
      <c r="CA11" s="119">
        <f>CP11+DE11</f>
        <v>6726700</v>
      </c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1"/>
      <c r="CP11" s="110">
        <f>CP51+CP56+CP84</f>
        <v>6726700</v>
      </c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2"/>
      <c r="DE11" s="119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1"/>
      <c r="DT11" s="119">
        <f>EI11+EX11</f>
        <v>6726700</v>
      </c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1"/>
      <c r="EI11" s="110">
        <f>EI51+EI56+EI84</f>
        <v>6726700</v>
      </c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2"/>
      <c r="EX11" s="119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1"/>
      <c r="FM11" s="119">
        <f>GB11+GQ11</f>
        <v>6726700</v>
      </c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1"/>
      <c r="GB11" s="110">
        <f>GB51+GB56+GB84</f>
        <v>6726700</v>
      </c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2"/>
      <c r="GQ11" s="119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1"/>
    </row>
    <row r="12" spans="1:213" s="6" customFormat="1" ht="15">
      <c r="A12" s="43"/>
      <c r="B12" s="85" t="s">
        <v>121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54"/>
      <c r="AR12" s="130" t="s">
        <v>22</v>
      </c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2"/>
      <c r="BI12" s="119">
        <f>CA12+DT12+FM12</f>
        <v>1422300</v>
      </c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1"/>
      <c r="CA12" s="119">
        <f>CP12+DE12</f>
        <v>479700</v>
      </c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1"/>
      <c r="CP12" s="110">
        <f>CP53+CP54+CP75</f>
        <v>479700</v>
      </c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2"/>
      <c r="DE12" s="119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1"/>
      <c r="DT12" s="119">
        <f>EI12+EX12</f>
        <v>471300</v>
      </c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1"/>
      <c r="EI12" s="110">
        <f>EI53+EI54+EI75</f>
        <v>471300</v>
      </c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2"/>
      <c r="EX12" s="119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1"/>
      <c r="FM12" s="119">
        <f>GB12+GQ12</f>
        <v>471300</v>
      </c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1"/>
      <c r="GB12" s="110">
        <f>GB53+GB54+GB75</f>
        <v>471300</v>
      </c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2"/>
      <c r="GQ12" s="119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1"/>
    </row>
    <row r="13" spans="1:213" s="6" customFormat="1" ht="14.25" customHeight="1" hidden="1">
      <c r="A13" s="43"/>
      <c r="B13" s="85" t="s">
        <v>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54"/>
      <c r="AR13" s="130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2"/>
      <c r="BI13" s="119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1"/>
      <c r="CA13" s="119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1"/>
      <c r="CP13" s="110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  <c r="DE13" s="119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1"/>
      <c r="DT13" s="119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1"/>
      <c r="EI13" s="110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2"/>
      <c r="EX13" s="119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1"/>
      <c r="GB13" s="110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2"/>
      <c r="GQ13" s="119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1"/>
    </row>
    <row r="14" spans="1:213" s="6" customFormat="1" ht="45.75" customHeight="1" hidden="1">
      <c r="A14" s="43"/>
      <c r="B14" s="85" t="s">
        <v>172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54"/>
      <c r="AR14" s="130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2"/>
      <c r="BI14" s="119">
        <f>SUM(CA14:DD14)</f>
        <v>0</v>
      </c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1"/>
      <c r="CA14" s="119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1"/>
      <c r="CP14" s="110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2"/>
      <c r="DE14" s="119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1"/>
      <c r="DT14" s="119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1"/>
      <c r="EI14" s="110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2"/>
      <c r="EX14" s="119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1"/>
      <c r="GB14" s="110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2"/>
      <c r="GQ14" s="119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1"/>
    </row>
    <row r="15" spans="1:213" s="6" customFormat="1" ht="42.75" customHeight="1" hidden="1">
      <c r="A15" s="43"/>
      <c r="B15" s="133" t="s">
        <v>158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4"/>
      <c r="AR15" s="130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2"/>
      <c r="BI15" s="119">
        <f aca="true" t="shared" si="0" ref="BI15:BI25">CA15+DT15+FM15</f>
        <v>0</v>
      </c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1"/>
      <c r="CA15" s="119">
        <f>CP15+DE15</f>
        <v>0</v>
      </c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1"/>
      <c r="CP15" s="110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2"/>
      <c r="DE15" s="119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1"/>
      <c r="DT15" s="119">
        <f>EI15+EX15</f>
        <v>0</v>
      </c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1"/>
      <c r="EI15" s="110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2"/>
      <c r="EX15" s="119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1"/>
      <c r="FM15" s="119">
        <f>GB15+GQ15</f>
        <v>0</v>
      </c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1"/>
      <c r="GB15" s="110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2"/>
      <c r="GQ15" s="119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1"/>
    </row>
    <row r="16" spans="1:213" s="6" customFormat="1" ht="32.25" customHeight="1" hidden="1">
      <c r="A16" s="43"/>
      <c r="B16" s="85" t="s">
        <v>185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9"/>
      <c r="AR16" s="130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2"/>
      <c r="BI16" s="119">
        <f t="shared" si="0"/>
        <v>0</v>
      </c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1"/>
      <c r="CA16" s="119">
        <f>CP16+DE16</f>
        <v>0</v>
      </c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1"/>
      <c r="CP16" s="110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  <c r="DE16" s="119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1"/>
      <c r="DT16" s="119">
        <f>EI16+EX16</f>
        <v>0</v>
      </c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1"/>
      <c r="EI16" s="110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2"/>
      <c r="EX16" s="119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1"/>
      <c r="FM16" s="119">
        <f>GB16+GQ16</f>
        <v>0</v>
      </c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1"/>
      <c r="GB16" s="110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2"/>
      <c r="GQ16" s="119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1"/>
    </row>
    <row r="17" spans="1:213" s="6" customFormat="1" ht="33.75" customHeight="1" hidden="1">
      <c r="A17" s="43"/>
      <c r="B17" s="85" t="s">
        <v>186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9"/>
      <c r="AR17" s="130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2"/>
      <c r="BI17" s="119">
        <f t="shared" si="0"/>
        <v>0</v>
      </c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1"/>
      <c r="CA17" s="119">
        <f>CP17+DE17</f>
        <v>0</v>
      </c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1"/>
      <c r="CP17" s="110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2"/>
      <c r="DE17" s="119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1"/>
      <c r="DT17" s="119">
        <f>EI17+EX17</f>
        <v>0</v>
      </c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1"/>
      <c r="EI17" s="110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2"/>
      <c r="EX17" s="119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1"/>
      <c r="FM17" s="119">
        <f>GB17+GQ17</f>
        <v>0</v>
      </c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1"/>
      <c r="GB17" s="110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2"/>
      <c r="GQ17" s="119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1"/>
    </row>
    <row r="18" spans="1:213" s="6" customFormat="1" ht="48.75" customHeight="1" hidden="1">
      <c r="A18" s="43"/>
      <c r="B18" s="133" t="s">
        <v>159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4"/>
      <c r="AR18" s="130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2"/>
      <c r="BI18" s="119">
        <f t="shared" si="0"/>
        <v>0</v>
      </c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1"/>
      <c r="CA18" s="119">
        <f>CA85+CA64</f>
        <v>0</v>
      </c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1"/>
      <c r="CP18" s="110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2"/>
      <c r="DE18" s="119">
        <f>DE85+DE64</f>
        <v>0</v>
      </c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1"/>
      <c r="DT18" s="119">
        <f>DT85+DT64</f>
        <v>0</v>
      </c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1"/>
      <c r="EI18" s="110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2"/>
      <c r="EX18" s="119">
        <f>EX85+EX64</f>
        <v>0</v>
      </c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1"/>
      <c r="FM18" s="119">
        <f>FM85+FM64</f>
        <v>0</v>
      </c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1"/>
      <c r="GB18" s="110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2"/>
      <c r="GQ18" s="119">
        <f>GQ85+GQ64</f>
        <v>0</v>
      </c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1"/>
    </row>
    <row r="19" spans="1:213" s="6" customFormat="1" ht="72.75" customHeight="1" hidden="1">
      <c r="A19" s="43"/>
      <c r="B19" s="133" t="s">
        <v>160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4"/>
      <c r="AR19" s="130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2"/>
      <c r="BI19" s="119">
        <f t="shared" si="0"/>
        <v>0</v>
      </c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1"/>
      <c r="CA19" s="119">
        <f>CA68+CA86</f>
        <v>0</v>
      </c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1"/>
      <c r="CP19" s="110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2"/>
      <c r="DE19" s="119">
        <f>DE68+DE86</f>
        <v>0</v>
      </c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1"/>
      <c r="DT19" s="119">
        <f>DT68+DT86</f>
        <v>0</v>
      </c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1"/>
      <c r="EI19" s="110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2"/>
      <c r="EX19" s="119">
        <f>EX68+EX86</f>
        <v>0</v>
      </c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1"/>
      <c r="FM19" s="119">
        <f>FM68+FM86</f>
        <v>0</v>
      </c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1"/>
      <c r="GB19" s="110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2"/>
      <c r="GQ19" s="119">
        <f>GQ68+GQ86</f>
        <v>0</v>
      </c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1"/>
    </row>
    <row r="20" spans="1:213" s="6" customFormat="1" ht="30.75" customHeight="1" hidden="1">
      <c r="A20" s="43"/>
      <c r="B20" s="133" t="s">
        <v>161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4"/>
      <c r="AR20" s="130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2"/>
      <c r="BI20" s="119">
        <f t="shared" si="0"/>
        <v>600000</v>
      </c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1"/>
      <c r="CA20" s="119">
        <f>CA53</f>
        <v>200000</v>
      </c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1"/>
      <c r="CP20" s="110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2"/>
      <c r="DE20" s="119">
        <f>DE53</f>
        <v>0</v>
      </c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1"/>
      <c r="DT20" s="119">
        <f>DT53</f>
        <v>200000</v>
      </c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1"/>
      <c r="EI20" s="110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2"/>
      <c r="EX20" s="119">
        <f>EX53</f>
        <v>0</v>
      </c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1"/>
      <c r="FM20" s="119">
        <f>FM53</f>
        <v>200000</v>
      </c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1"/>
      <c r="GB20" s="110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2"/>
      <c r="GQ20" s="119">
        <f>GQ53</f>
        <v>0</v>
      </c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1"/>
    </row>
    <row r="21" spans="1:213" s="6" customFormat="1" ht="30.75" customHeight="1" hidden="1">
      <c r="A21" s="43"/>
      <c r="B21" s="133" t="s">
        <v>162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/>
      <c r="AR21" s="130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2"/>
      <c r="BI21" s="119">
        <f t="shared" si="0"/>
        <v>0</v>
      </c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1"/>
      <c r="CA21" s="119">
        <f>CA76</f>
        <v>0</v>
      </c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1"/>
      <c r="CP21" s="110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2"/>
      <c r="DE21" s="119">
        <f>DE76</f>
        <v>0</v>
      </c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1"/>
      <c r="DT21" s="119">
        <f>DT76</f>
        <v>0</v>
      </c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1"/>
      <c r="EI21" s="110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2"/>
      <c r="EX21" s="119">
        <f>EX76</f>
        <v>0</v>
      </c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1"/>
      <c r="FM21" s="119">
        <f>FM76</f>
        <v>0</v>
      </c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1"/>
      <c r="GB21" s="110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2"/>
      <c r="GQ21" s="119">
        <f>GQ76</f>
        <v>0</v>
      </c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1"/>
    </row>
    <row r="22" spans="1:213" s="6" customFormat="1" ht="30.75" customHeight="1" hidden="1">
      <c r="A22" s="43"/>
      <c r="B22" s="133" t="s">
        <v>163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4"/>
      <c r="AR22" s="130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2"/>
      <c r="BI22" s="119">
        <f t="shared" si="0"/>
        <v>0</v>
      </c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1"/>
      <c r="CA22" s="119">
        <f>CA66+CA54+CA77+CA80+CA92</f>
        <v>0</v>
      </c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1"/>
      <c r="CP22" s="110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2"/>
      <c r="DE22" s="119">
        <f>DE66+DE54+DE77+DE80+DE92</f>
        <v>0</v>
      </c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1"/>
      <c r="DT22" s="119">
        <f>DT66+DT54+DT77+DT80+DT92</f>
        <v>0</v>
      </c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1"/>
      <c r="EI22" s="110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2"/>
      <c r="EX22" s="119">
        <f>EX66+EX54+EX77+EX80+EX92</f>
        <v>0</v>
      </c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1"/>
      <c r="FM22" s="119">
        <f>FM66+FM54+FM77+FM80+FM92</f>
        <v>0</v>
      </c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1"/>
      <c r="GB22" s="110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2"/>
      <c r="GQ22" s="119">
        <f>GQ66+GQ54+GQ77+GQ80+GQ92</f>
        <v>0</v>
      </c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1"/>
    </row>
    <row r="23" spans="1:213" s="6" customFormat="1" ht="30.75" customHeight="1" hidden="1">
      <c r="A23" s="43"/>
      <c r="B23" s="133" t="s">
        <v>164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4"/>
      <c r="AR23" s="130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2"/>
      <c r="BI23" s="119">
        <f t="shared" si="0"/>
        <v>0</v>
      </c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1"/>
      <c r="CA23" s="119">
        <f>CA67</f>
        <v>0</v>
      </c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1"/>
      <c r="CP23" s="110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2"/>
      <c r="DE23" s="119">
        <f>DE67</f>
        <v>0</v>
      </c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1"/>
      <c r="DT23" s="119">
        <f>DT67</f>
        <v>0</v>
      </c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1"/>
      <c r="EI23" s="110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2"/>
      <c r="EX23" s="119">
        <f>EX67</f>
        <v>0</v>
      </c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1"/>
      <c r="FM23" s="119">
        <f>FM67</f>
        <v>0</v>
      </c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1"/>
      <c r="GB23" s="110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2"/>
      <c r="GQ23" s="119">
        <f>GQ67</f>
        <v>0</v>
      </c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1"/>
    </row>
    <row r="24" spans="1:213" s="6" customFormat="1" ht="15">
      <c r="A24" s="43"/>
      <c r="B24" s="85" t="s">
        <v>29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54"/>
      <c r="AR24" s="130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2"/>
      <c r="BI24" s="119">
        <f t="shared" si="0"/>
        <v>0</v>
      </c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1"/>
      <c r="CA24" s="119">
        <f>CA87</f>
        <v>0</v>
      </c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1"/>
      <c r="CP24" s="110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2"/>
      <c r="DE24" s="119">
        <f>DE87</f>
        <v>0</v>
      </c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1"/>
      <c r="DT24" s="119">
        <f>DT87</f>
        <v>0</v>
      </c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1"/>
      <c r="EI24" s="110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2"/>
      <c r="EX24" s="119">
        <f>EX87</f>
        <v>0</v>
      </c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1"/>
      <c r="FM24" s="119">
        <f>FM87</f>
        <v>0</v>
      </c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1"/>
      <c r="GB24" s="110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2"/>
      <c r="GQ24" s="119">
        <f>GQ87</f>
        <v>0</v>
      </c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1"/>
    </row>
    <row r="25" spans="1:213" s="6" customFormat="1" ht="75.75" customHeight="1">
      <c r="A25" s="44"/>
      <c r="B25" s="104" t="s">
        <v>143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5"/>
      <c r="AR25" s="140" t="s">
        <v>22</v>
      </c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2"/>
      <c r="BI25" s="119">
        <f t="shared" si="0"/>
        <v>0</v>
      </c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1"/>
      <c r="CA25" s="127">
        <f>SUM(CA27+CA28+CA29+CA30+CA31+CA32+CA33)</f>
        <v>0</v>
      </c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9"/>
      <c r="CP25" s="116">
        <f>SUM(CP27+CP32+CP33)</f>
        <v>0</v>
      </c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8"/>
      <c r="DE25" s="127">
        <f>SUM(DE27+DE28+DE29+DE30+DE31+DE32+DE33)</f>
        <v>0</v>
      </c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9"/>
      <c r="DT25" s="127">
        <f>SUM(DT27+DT28+DT29+DT30+DT31+DT32+DT33)</f>
        <v>0</v>
      </c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9"/>
      <c r="EI25" s="116">
        <f>SUM(EI27+EI32+EI33)</f>
        <v>0</v>
      </c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8"/>
      <c r="EX25" s="127">
        <f>SUM(EX27+EX28+EX29+EX30+EX31+EX32+EX33)</f>
        <v>0</v>
      </c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9"/>
      <c r="FM25" s="127">
        <f>SUM(FM27+FM28+FM29+FM30+FM31+FM32+FM33)</f>
        <v>0</v>
      </c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9"/>
      <c r="GB25" s="116">
        <f>SUM(GB27+GB32+GB33)</f>
        <v>0</v>
      </c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8"/>
      <c r="GQ25" s="127">
        <f>SUM(GQ27+GQ28+GQ29+GQ30+GQ31+GQ32+GQ33)</f>
        <v>0</v>
      </c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9"/>
    </row>
    <row r="26" spans="1:213" s="6" customFormat="1" ht="15">
      <c r="A26" s="43"/>
      <c r="B26" s="85" t="s">
        <v>8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54"/>
      <c r="AR26" s="130" t="s">
        <v>22</v>
      </c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2"/>
      <c r="BI26" s="119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1"/>
      <c r="CA26" s="119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1"/>
      <c r="CP26" s="110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2"/>
      <c r="DE26" s="119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1"/>
      <c r="DT26" s="119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1"/>
      <c r="EI26" s="110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2"/>
      <c r="EX26" s="119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1"/>
      <c r="FM26" s="119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1"/>
      <c r="GB26" s="110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2"/>
      <c r="GQ26" s="119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1"/>
    </row>
    <row r="27" spans="1:213" s="6" customFormat="1" ht="15" customHeight="1" hidden="1">
      <c r="A27" s="43"/>
      <c r="B27" s="85" t="s">
        <v>165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54"/>
      <c r="AR27" s="130" t="s">
        <v>22</v>
      </c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2"/>
      <c r="BI27" s="119">
        <f aca="true" t="shared" si="1" ref="BI27:BI33">SUM(CA27:DD27)</f>
        <v>0</v>
      </c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1"/>
      <c r="CA27" s="119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1"/>
      <c r="CP27" s="110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2"/>
      <c r="DE27" s="119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1"/>
      <c r="DT27" s="119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1"/>
      <c r="EI27" s="110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2"/>
      <c r="EX27" s="119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1"/>
      <c r="FM27" s="119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1"/>
      <c r="GB27" s="110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2"/>
      <c r="GQ27" s="119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1"/>
    </row>
    <row r="28" spans="1:213" s="6" customFormat="1" ht="15" customHeight="1" hidden="1">
      <c r="A28" s="43"/>
      <c r="B28" s="85" t="s">
        <v>179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54"/>
      <c r="AR28" s="130" t="s">
        <v>22</v>
      </c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2"/>
      <c r="BI28" s="119">
        <f t="shared" si="1"/>
        <v>0</v>
      </c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1"/>
      <c r="CA28" s="119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1"/>
      <c r="CP28" s="110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2"/>
      <c r="DE28" s="119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1"/>
      <c r="DT28" s="119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1"/>
      <c r="EI28" s="110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2"/>
      <c r="EX28" s="119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1"/>
      <c r="FM28" s="119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1"/>
      <c r="GB28" s="110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2"/>
      <c r="GQ28" s="119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1"/>
    </row>
    <row r="29" spans="1:213" s="6" customFormat="1" ht="15" customHeight="1" hidden="1">
      <c r="A29" s="43"/>
      <c r="B29" s="85" t="s">
        <v>180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54"/>
      <c r="AR29" s="130" t="s">
        <v>22</v>
      </c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2"/>
      <c r="BI29" s="119">
        <f t="shared" si="1"/>
        <v>0</v>
      </c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1"/>
      <c r="CA29" s="119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1"/>
      <c r="CP29" s="110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2"/>
      <c r="DE29" s="119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1"/>
      <c r="DT29" s="119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1"/>
      <c r="EI29" s="110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2"/>
      <c r="EX29" s="119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1"/>
      <c r="FM29" s="119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1"/>
      <c r="GB29" s="110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2"/>
      <c r="GQ29" s="119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1"/>
    </row>
    <row r="30" spans="1:213" s="6" customFormat="1" ht="15" customHeight="1" hidden="1">
      <c r="A30" s="43"/>
      <c r="B30" s="85" t="s">
        <v>181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54"/>
      <c r="AR30" s="130" t="s">
        <v>22</v>
      </c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2"/>
      <c r="BI30" s="119">
        <f t="shared" si="1"/>
        <v>0</v>
      </c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1"/>
      <c r="CA30" s="119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1"/>
      <c r="CP30" s="110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2"/>
      <c r="DE30" s="119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1"/>
      <c r="DT30" s="119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1"/>
      <c r="EI30" s="110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2"/>
      <c r="EX30" s="119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1"/>
      <c r="FM30" s="119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1"/>
      <c r="GB30" s="110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2"/>
      <c r="GQ30" s="119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1"/>
    </row>
    <row r="31" spans="1:213" s="6" customFormat="1" ht="15" customHeight="1" hidden="1">
      <c r="A31" s="43"/>
      <c r="B31" s="85" t="s">
        <v>182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54"/>
      <c r="AR31" s="130" t="s">
        <v>22</v>
      </c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2"/>
      <c r="BI31" s="119">
        <f t="shared" si="1"/>
        <v>0</v>
      </c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1"/>
      <c r="CA31" s="119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1"/>
      <c r="CP31" s="110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2"/>
      <c r="DE31" s="119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1"/>
      <c r="DT31" s="119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1"/>
      <c r="EI31" s="110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2"/>
      <c r="EX31" s="119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1"/>
      <c r="FM31" s="119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1"/>
      <c r="GB31" s="110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2"/>
      <c r="GQ31" s="119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1"/>
    </row>
    <row r="32" spans="1:213" s="6" customFormat="1" ht="15" customHeight="1" hidden="1">
      <c r="A32" s="43"/>
      <c r="B32" s="85" t="s">
        <v>183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54"/>
      <c r="AR32" s="130" t="s">
        <v>22</v>
      </c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2"/>
      <c r="BI32" s="119">
        <f t="shared" si="1"/>
        <v>0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1"/>
      <c r="CA32" s="119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1"/>
      <c r="CP32" s="110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2"/>
      <c r="DE32" s="119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1"/>
      <c r="DT32" s="119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1"/>
      <c r="EI32" s="110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2"/>
      <c r="EX32" s="119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1"/>
      <c r="FM32" s="119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1"/>
      <c r="GB32" s="110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2"/>
      <c r="GQ32" s="119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1"/>
    </row>
    <row r="33" spans="1:213" s="6" customFormat="1" ht="15" customHeight="1" hidden="1">
      <c r="A33" s="43"/>
      <c r="B33" s="85" t="s">
        <v>184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54"/>
      <c r="AR33" s="130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2"/>
      <c r="BI33" s="119">
        <f t="shared" si="1"/>
        <v>0</v>
      </c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1"/>
      <c r="CA33" s="119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1"/>
      <c r="CP33" s="110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2"/>
      <c r="DE33" s="119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1"/>
      <c r="DT33" s="119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1"/>
      <c r="EI33" s="110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2"/>
      <c r="EX33" s="119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1"/>
      <c r="FM33" s="119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1"/>
      <c r="GB33" s="110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2"/>
      <c r="GQ33" s="119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1"/>
    </row>
    <row r="34" spans="1:213" s="6" customFormat="1" ht="30" customHeight="1">
      <c r="A34" s="43"/>
      <c r="B34" s="85" t="s">
        <v>97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54"/>
      <c r="AR34" s="130" t="s">
        <v>22</v>
      </c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2"/>
      <c r="BI34" s="119">
        <f>CA34+DT34+FM34</f>
        <v>1050000</v>
      </c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1"/>
      <c r="CA34" s="119">
        <f>CP34+DE34</f>
        <v>350000</v>
      </c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1"/>
      <c r="CP34" s="110">
        <f>SUM(CP43)</f>
        <v>0</v>
      </c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2"/>
      <c r="DE34" s="119">
        <f>SUM(DE36:DS41)</f>
        <v>350000</v>
      </c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1"/>
      <c r="DT34" s="119">
        <f>EI34+EX34</f>
        <v>350000</v>
      </c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1"/>
      <c r="EI34" s="110">
        <f>SUM(EI43)</f>
        <v>0</v>
      </c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2"/>
      <c r="EX34" s="119">
        <f>SUM(EX36:FL41)</f>
        <v>350000</v>
      </c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1"/>
      <c r="FM34" s="119">
        <f>GB34+GQ34</f>
        <v>350000</v>
      </c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1"/>
      <c r="GB34" s="110">
        <f>SUM(GB43)</f>
        <v>0</v>
      </c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2"/>
      <c r="GQ34" s="119">
        <f>SUM(GQ36:HE41)</f>
        <v>350000</v>
      </c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1"/>
    </row>
    <row r="35" spans="1:213" s="6" customFormat="1" ht="15">
      <c r="A35" s="43"/>
      <c r="B35" s="85" t="s">
        <v>8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54"/>
      <c r="AR35" s="130" t="s">
        <v>22</v>
      </c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2"/>
      <c r="BI35" s="119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1"/>
      <c r="CA35" s="119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1"/>
      <c r="CP35" s="110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2"/>
      <c r="DE35" s="119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1"/>
      <c r="DT35" s="119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1"/>
      <c r="EI35" s="110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2"/>
      <c r="EX35" s="119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1"/>
      <c r="FM35" s="119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1"/>
      <c r="GB35" s="110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2"/>
      <c r="GQ35" s="119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1"/>
    </row>
    <row r="36" spans="1:213" s="6" customFormat="1" ht="15">
      <c r="A36" s="43"/>
      <c r="B36" s="85" t="s">
        <v>165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54"/>
      <c r="AR36" s="130" t="s">
        <v>22</v>
      </c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2"/>
      <c r="BI36" s="119">
        <f>CA36+DT36+FM36</f>
        <v>1050000</v>
      </c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1"/>
      <c r="CA36" s="119">
        <f>CP36+DE36</f>
        <v>350000</v>
      </c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1"/>
      <c r="CP36" s="110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2"/>
      <c r="DE36" s="119">
        <v>350000</v>
      </c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1"/>
      <c r="DT36" s="119">
        <f>EI36+EX36</f>
        <v>350000</v>
      </c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1"/>
      <c r="EI36" s="110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2"/>
      <c r="EX36" s="119">
        <v>350000</v>
      </c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1"/>
      <c r="FM36" s="119">
        <f>GB36+GQ36</f>
        <v>350000</v>
      </c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1"/>
      <c r="GB36" s="110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2"/>
      <c r="GQ36" s="119">
        <v>350000</v>
      </c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1"/>
    </row>
    <row r="37" spans="1:213" s="6" customFormat="1" ht="15">
      <c r="A37" s="43"/>
      <c r="B37" s="85" t="s">
        <v>179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54"/>
      <c r="AR37" s="130" t="s">
        <v>22</v>
      </c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2"/>
      <c r="BI37" s="119">
        <f>CA37+DT37+FM37</f>
        <v>0</v>
      </c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1"/>
      <c r="CA37" s="119">
        <f>CP37+DE37</f>
        <v>0</v>
      </c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1"/>
      <c r="CP37" s="110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2"/>
      <c r="DE37" s="119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1"/>
      <c r="DT37" s="119">
        <f>EI37+EX37</f>
        <v>0</v>
      </c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1"/>
      <c r="EI37" s="110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2"/>
      <c r="EX37" s="119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1"/>
      <c r="FM37" s="119">
        <f>GB37+GQ37</f>
        <v>0</v>
      </c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1"/>
      <c r="GB37" s="110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2"/>
      <c r="GQ37" s="119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1"/>
    </row>
    <row r="38" spans="1:213" s="6" customFormat="1" ht="15">
      <c r="A38" s="43"/>
      <c r="B38" s="85" t="s">
        <v>180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54"/>
      <c r="AR38" s="130" t="s">
        <v>22</v>
      </c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2"/>
      <c r="BI38" s="119">
        <f>CA38+DT38+FM38</f>
        <v>0</v>
      </c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1"/>
      <c r="CA38" s="119">
        <f>CP38+DE38</f>
        <v>0</v>
      </c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1"/>
      <c r="CP38" s="110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2"/>
      <c r="DE38" s="119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1"/>
      <c r="DT38" s="119">
        <f>EI38+EX38</f>
        <v>0</v>
      </c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1"/>
      <c r="EI38" s="110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2"/>
      <c r="EX38" s="119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1"/>
      <c r="FM38" s="119">
        <f>GB38+GQ38</f>
        <v>0</v>
      </c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1"/>
      <c r="GB38" s="110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2"/>
      <c r="GQ38" s="119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1"/>
    </row>
    <row r="39" spans="1:213" s="6" customFormat="1" ht="15">
      <c r="A39" s="43"/>
      <c r="B39" s="85" t="s">
        <v>181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54"/>
      <c r="AR39" s="130" t="s">
        <v>22</v>
      </c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2"/>
      <c r="BI39" s="119">
        <f>CA39+DT39+FM39</f>
        <v>0</v>
      </c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1"/>
      <c r="CA39" s="119">
        <f>CP39+DE39</f>
        <v>0</v>
      </c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1"/>
      <c r="CP39" s="110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2"/>
      <c r="DE39" s="119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1"/>
      <c r="DT39" s="119">
        <f>EI39+EX39</f>
        <v>0</v>
      </c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1"/>
      <c r="EI39" s="110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2"/>
      <c r="EX39" s="119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1"/>
      <c r="FM39" s="119">
        <f>GB39+GQ39</f>
        <v>0</v>
      </c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1"/>
      <c r="GB39" s="110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2"/>
      <c r="GQ39" s="119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1"/>
    </row>
    <row r="40" spans="1:213" s="6" customFormat="1" ht="15" customHeight="1" hidden="1">
      <c r="A40" s="43"/>
      <c r="B40" s="85" t="s">
        <v>182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54"/>
      <c r="AR40" s="130" t="s">
        <v>22</v>
      </c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2"/>
      <c r="BI40" s="119">
        <f>SUM(CA40:DD40)</f>
        <v>0</v>
      </c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1"/>
      <c r="CA40" s="119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1"/>
      <c r="CP40" s="110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2"/>
      <c r="DE40" s="119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1"/>
      <c r="DT40" s="119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1"/>
      <c r="EI40" s="110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2"/>
      <c r="EX40" s="119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1"/>
      <c r="FM40" s="119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1"/>
      <c r="GB40" s="110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2"/>
      <c r="GQ40" s="119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1"/>
    </row>
    <row r="41" spans="1:213" s="6" customFormat="1" ht="15" customHeight="1" hidden="1">
      <c r="A41" s="43"/>
      <c r="B41" s="85" t="s">
        <v>183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54"/>
      <c r="AR41" s="130" t="s">
        <v>22</v>
      </c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2"/>
      <c r="BI41" s="119">
        <f>SUM(CA41:DD41)</f>
        <v>0</v>
      </c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1"/>
      <c r="CA41" s="119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1"/>
      <c r="CP41" s="110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2"/>
      <c r="DE41" s="119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1"/>
      <c r="DT41" s="119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1"/>
      <c r="EI41" s="110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2"/>
      <c r="EX41" s="119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1"/>
      <c r="FM41" s="119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1"/>
      <c r="GB41" s="110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2"/>
      <c r="GQ41" s="119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1"/>
    </row>
    <row r="42" spans="1:213" s="6" customFormat="1" ht="15.75" customHeight="1">
      <c r="A42" s="43"/>
      <c r="B42" s="85" t="s">
        <v>166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54"/>
      <c r="AR42" s="130" t="s">
        <v>22</v>
      </c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2"/>
      <c r="BI42" s="119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1"/>
      <c r="CA42" s="119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1"/>
      <c r="CP42" s="110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2"/>
      <c r="DE42" s="119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1"/>
      <c r="DT42" s="119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1"/>
      <c r="EI42" s="110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2"/>
      <c r="EX42" s="119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1"/>
      <c r="FM42" s="119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1"/>
      <c r="GB42" s="110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2"/>
      <c r="GQ42" s="119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1"/>
    </row>
    <row r="43" spans="1:213" s="6" customFormat="1" ht="27" customHeight="1" hidden="1">
      <c r="A43" s="43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54"/>
      <c r="AR43" s="130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2"/>
      <c r="BI43" s="119">
        <f>SUM(CA43:DD43)</f>
        <v>0</v>
      </c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1"/>
      <c r="CA43" s="119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1"/>
      <c r="CP43" s="110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2"/>
      <c r="DE43" s="119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1"/>
      <c r="DT43" s="119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1"/>
      <c r="EI43" s="110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2"/>
      <c r="EX43" s="119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1"/>
      <c r="FM43" s="119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1"/>
      <c r="GB43" s="110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2"/>
      <c r="GQ43" s="119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1"/>
    </row>
    <row r="44" spans="1:213" s="6" customFormat="1" ht="22.5" customHeight="1">
      <c r="A44" s="43"/>
      <c r="B44" s="85" t="s">
        <v>98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54"/>
      <c r="AR44" s="130" t="s">
        <v>22</v>
      </c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2"/>
      <c r="BI44" s="119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1"/>
      <c r="CA44" s="119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1"/>
      <c r="CP44" s="110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2"/>
      <c r="DE44" s="119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1"/>
      <c r="DT44" s="119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1"/>
      <c r="EI44" s="110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2"/>
      <c r="EX44" s="119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1"/>
      <c r="FM44" s="119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1"/>
      <c r="GB44" s="110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2"/>
      <c r="GQ44" s="119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1"/>
    </row>
    <row r="45" spans="1:213" s="6" customFormat="1" ht="30" customHeight="1">
      <c r="A45" s="43"/>
      <c r="B45" s="85" t="s">
        <v>58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54"/>
      <c r="AR45" s="130" t="s">
        <v>22</v>
      </c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2"/>
      <c r="BI45" s="119">
        <f>CA45+DT45+FM45</f>
        <v>0</v>
      </c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1"/>
      <c r="CA45" s="119">
        <f>CP45+DE45</f>
        <v>0</v>
      </c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1"/>
      <c r="CP45" s="110">
        <f>SUM(CP7+CP8-CP46)</f>
        <v>0</v>
      </c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2"/>
      <c r="DE45" s="119">
        <f>DE7+DE8-DE46</f>
        <v>0</v>
      </c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1"/>
      <c r="DT45" s="119">
        <f>EI45+EX45</f>
        <v>0</v>
      </c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1"/>
      <c r="EI45" s="110">
        <f>SUM(EI7+EI8-EI46)</f>
        <v>0</v>
      </c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2"/>
      <c r="EX45" s="119">
        <f>EX7+EX8-EX46</f>
        <v>0</v>
      </c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1"/>
      <c r="FM45" s="119">
        <f>GB45+GQ45</f>
        <v>0</v>
      </c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1"/>
      <c r="GB45" s="110">
        <f>SUM(GB7+GB8-GB46)</f>
        <v>0</v>
      </c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2"/>
      <c r="GQ45" s="119">
        <f>GQ7+GQ8-GQ46</f>
        <v>0</v>
      </c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1"/>
    </row>
    <row r="46" spans="1:213" s="45" customFormat="1" ht="15" customHeight="1">
      <c r="A46" s="21"/>
      <c r="B46" s="97" t="s">
        <v>24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8"/>
      <c r="AR46" s="135">
        <v>900</v>
      </c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7"/>
      <c r="BI46" s="124">
        <f>SUM(BI48+BI57+BI69+BI72+BI79+BI81+BI93)</f>
        <v>38101800</v>
      </c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6"/>
      <c r="CA46" s="124">
        <f>SUM(CA48+CA57+CA69+CA72+CA79+CA81+CA93)</f>
        <v>12706200</v>
      </c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6"/>
      <c r="CP46" s="113">
        <f>SUM(CP48+CP57+CP69+CP72+CP79+CP81+CP93)</f>
        <v>12356200</v>
      </c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5"/>
      <c r="DE46" s="124">
        <f>SUM(DE48+DE57+DE69+DE72+DE79+DE81+DE93)</f>
        <v>350000</v>
      </c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6"/>
      <c r="DT46" s="124">
        <f>SUM(DT48+DT57+DT69+DT72+DT79+DT81+DT93)</f>
        <v>12697800</v>
      </c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6"/>
      <c r="EI46" s="113">
        <f>SUM(EI48+EI57+EI69+EI72+EI79+EI81+EI93)</f>
        <v>12347800</v>
      </c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5"/>
      <c r="EX46" s="124">
        <f>SUM(EX48+EX57+EX69+EX72+EX79+EX81+EX93)</f>
        <v>350000</v>
      </c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6"/>
      <c r="FM46" s="124">
        <f>SUM(FM48+FM57+FM69+FM72+FM79+FM81+FM93)</f>
        <v>12697800</v>
      </c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6"/>
      <c r="GB46" s="113">
        <f>SUM(GB48+GB57+GB69+GB72+GB79+GB81+GB93)</f>
        <v>12347800</v>
      </c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5"/>
      <c r="GQ46" s="124">
        <f>SUM(GQ48+GQ57+GQ69+GQ72+GQ79+GQ81+GQ93)</f>
        <v>350000</v>
      </c>
      <c r="GR46" s="125"/>
      <c r="GS46" s="125"/>
      <c r="GT46" s="125"/>
      <c r="GU46" s="125"/>
      <c r="GV46" s="125"/>
      <c r="GW46" s="125"/>
      <c r="GX46" s="125"/>
      <c r="GY46" s="125"/>
      <c r="GZ46" s="125"/>
      <c r="HA46" s="125"/>
      <c r="HB46" s="125"/>
      <c r="HC46" s="125"/>
      <c r="HD46" s="125"/>
      <c r="HE46" s="126"/>
    </row>
    <row r="47" spans="1:213" s="6" customFormat="1" ht="15" customHeight="1">
      <c r="A47" s="43"/>
      <c r="B47" s="85" t="s">
        <v>8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54"/>
      <c r="AR47" s="130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2"/>
      <c r="BI47" s="119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1"/>
      <c r="CA47" s="119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1"/>
      <c r="CP47" s="110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2"/>
      <c r="DE47" s="119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1"/>
      <c r="DT47" s="119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1"/>
      <c r="EI47" s="110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2"/>
      <c r="EX47" s="119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1"/>
      <c r="FM47" s="119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1"/>
      <c r="GB47" s="110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  <c r="GN47" s="111"/>
      <c r="GO47" s="111"/>
      <c r="GP47" s="112"/>
      <c r="GQ47" s="119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1"/>
    </row>
    <row r="48" spans="1:213" s="6" customFormat="1" ht="30" customHeight="1">
      <c r="A48" s="43"/>
      <c r="B48" s="85" t="s">
        <v>30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54"/>
      <c r="AR48" s="130">
        <v>210</v>
      </c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2"/>
      <c r="BI48" s="119">
        <f>CA48+DT48+FM48</f>
        <v>20173200</v>
      </c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1"/>
      <c r="CA48" s="119">
        <f>SUM(CA50+CA52+CA55)</f>
        <v>6724400</v>
      </c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1"/>
      <c r="CP48" s="110">
        <f>SUM(CP50+CP52+CP55)</f>
        <v>6724400</v>
      </c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2"/>
      <c r="DE48" s="119">
        <f>SUM(DE50+DE52+DE55)</f>
        <v>0</v>
      </c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1"/>
      <c r="DT48" s="119">
        <f>SUM(DT50+DT52+DT55)</f>
        <v>6724400</v>
      </c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1"/>
      <c r="EI48" s="110">
        <f>SUM(EI50+EI52+EI55)</f>
        <v>6724400</v>
      </c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2"/>
      <c r="EX48" s="119">
        <f>SUM(EX50+EX52+EX55)</f>
        <v>0</v>
      </c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1"/>
      <c r="FM48" s="119">
        <f>SUM(FM50+FM52+FM55)</f>
        <v>6724400</v>
      </c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1"/>
      <c r="GB48" s="110">
        <f>SUM(GB50+GB52+GB55)</f>
        <v>6724400</v>
      </c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2"/>
      <c r="GQ48" s="119">
        <f>SUM(GQ50+GQ52+GQ55)</f>
        <v>0</v>
      </c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1"/>
    </row>
    <row r="49" spans="1:213" s="6" customFormat="1" ht="15" customHeight="1">
      <c r="A49" s="43"/>
      <c r="B49" s="85" t="s">
        <v>1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54"/>
      <c r="AR49" s="130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2"/>
      <c r="BI49" s="119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1"/>
      <c r="CA49" s="119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1"/>
      <c r="CP49" s="110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2"/>
      <c r="DE49" s="119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1"/>
      <c r="DT49" s="119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1"/>
      <c r="EI49" s="110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2"/>
      <c r="EX49" s="119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1"/>
      <c r="FM49" s="119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1"/>
      <c r="GB49" s="110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1"/>
      <c r="GP49" s="112"/>
      <c r="GQ49" s="119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1"/>
    </row>
    <row r="50" spans="1:213" s="6" customFormat="1" ht="15" customHeight="1">
      <c r="A50" s="43"/>
      <c r="B50" s="85" t="s">
        <v>31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54"/>
      <c r="AR50" s="130">
        <v>211</v>
      </c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2"/>
      <c r="BI50" s="119">
        <f aca="true" t="shared" si="2" ref="BI50:BI56">CA50+DT50+FM50</f>
        <v>14943300</v>
      </c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1"/>
      <c r="CA50" s="119">
        <f>CP50+DE50</f>
        <v>4981100</v>
      </c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1"/>
      <c r="CP50" s="110">
        <f>CP51</f>
        <v>4981100</v>
      </c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2"/>
      <c r="DE50" s="119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3"/>
      <c r="DT50" s="119">
        <f>EI50+EX50</f>
        <v>4981100</v>
      </c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1"/>
      <c r="EI50" s="110">
        <f>EI51</f>
        <v>4981100</v>
      </c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2"/>
      <c r="EX50" s="119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3"/>
      <c r="FM50" s="119">
        <f>GB50+GQ50</f>
        <v>4981100</v>
      </c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1"/>
      <c r="GB50" s="110">
        <f>GB51</f>
        <v>4981100</v>
      </c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  <c r="GP50" s="112"/>
      <c r="GQ50" s="119"/>
      <c r="GR50" s="122"/>
      <c r="GS50" s="122"/>
      <c r="GT50" s="122"/>
      <c r="GU50" s="122"/>
      <c r="GV50" s="122"/>
      <c r="GW50" s="122"/>
      <c r="GX50" s="122"/>
      <c r="GY50" s="122"/>
      <c r="GZ50" s="122"/>
      <c r="HA50" s="122"/>
      <c r="HB50" s="122"/>
      <c r="HC50" s="122"/>
      <c r="HD50" s="122"/>
      <c r="HE50" s="123"/>
    </row>
    <row r="51" spans="1:213" s="6" customFormat="1" ht="33" customHeight="1">
      <c r="A51" s="43"/>
      <c r="B51" s="85" t="s">
        <v>178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54"/>
      <c r="AR51" s="130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2"/>
      <c r="BI51" s="119">
        <f t="shared" si="2"/>
        <v>14943300</v>
      </c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1"/>
      <c r="CA51" s="55">
        <f>CP51+DE51</f>
        <v>4981100</v>
      </c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3"/>
      <c r="CP51" s="110">
        <v>4981100</v>
      </c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2"/>
      <c r="DE51" s="119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3"/>
      <c r="DT51" s="55">
        <f>EI51+EX51</f>
        <v>4981100</v>
      </c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3"/>
      <c r="EI51" s="110">
        <v>4981100</v>
      </c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2"/>
      <c r="EX51" s="119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3"/>
      <c r="FM51" s="55">
        <f>GB51+GQ51</f>
        <v>4981100</v>
      </c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3"/>
      <c r="GB51" s="110">
        <v>4981100</v>
      </c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2"/>
      <c r="GQ51" s="119"/>
      <c r="GR51" s="122"/>
      <c r="GS51" s="122"/>
      <c r="GT51" s="122"/>
      <c r="GU51" s="122"/>
      <c r="GV51" s="122"/>
      <c r="GW51" s="122"/>
      <c r="GX51" s="122"/>
      <c r="GY51" s="122"/>
      <c r="GZ51" s="122"/>
      <c r="HA51" s="122"/>
      <c r="HB51" s="122"/>
      <c r="HC51" s="122"/>
      <c r="HD51" s="122"/>
      <c r="HE51" s="123"/>
    </row>
    <row r="52" spans="1:213" s="6" customFormat="1" ht="15" customHeight="1">
      <c r="A52" s="43"/>
      <c r="B52" s="85" t="s">
        <v>32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54"/>
      <c r="AR52" s="145">
        <v>212</v>
      </c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7"/>
      <c r="BI52" s="119">
        <f t="shared" si="2"/>
        <v>717300</v>
      </c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1"/>
      <c r="CA52" s="55">
        <f>CP52+DE52</f>
        <v>239100</v>
      </c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3"/>
      <c r="CP52" s="110">
        <f>CP53+CP54+39100</f>
        <v>239100</v>
      </c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2"/>
      <c r="DE52" s="119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1"/>
      <c r="DT52" s="55">
        <f>EI52+EX52</f>
        <v>239100</v>
      </c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3"/>
      <c r="EI52" s="110">
        <f>EI53+EI54+39100</f>
        <v>239100</v>
      </c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2"/>
      <c r="EX52" s="119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1"/>
      <c r="FM52" s="55">
        <f>GB52+GQ52</f>
        <v>239100</v>
      </c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3"/>
      <c r="GB52" s="110">
        <f>GB53+GB54+39100</f>
        <v>239100</v>
      </c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2"/>
      <c r="GQ52" s="119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1"/>
    </row>
    <row r="53" spans="1:213" s="6" customFormat="1" ht="29.25" customHeight="1">
      <c r="A53" s="43"/>
      <c r="B53" s="133" t="s">
        <v>198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4"/>
      <c r="AR53" s="130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2"/>
      <c r="BI53" s="119">
        <f t="shared" si="2"/>
        <v>600000</v>
      </c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1"/>
      <c r="CA53" s="55">
        <f>CP53+DE53</f>
        <v>200000</v>
      </c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3"/>
      <c r="CP53" s="110">
        <v>200000</v>
      </c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2"/>
      <c r="DE53" s="119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3"/>
      <c r="DT53" s="55">
        <f>EI53+EX53</f>
        <v>200000</v>
      </c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3"/>
      <c r="EI53" s="110">
        <v>200000</v>
      </c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2"/>
      <c r="EX53" s="119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3"/>
      <c r="FM53" s="55">
        <f>GB53+GQ53</f>
        <v>200000</v>
      </c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3"/>
      <c r="GB53" s="110">
        <v>200000</v>
      </c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2"/>
      <c r="GQ53" s="119"/>
      <c r="GR53" s="122"/>
      <c r="GS53" s="122"/>
      <c r="GT53" s="122"/>
      <c r="GU53" s="122"/>
      <c r="GV53" s="122"/>
      <c r="GW53" s="122"/>
      <c r="GX53" s="122"/>
      <c r="GY53" s="122"/>
      <c r="GZ53" s="122"/>
      <c r="HA53" s="122"/>
      <c r="HB53" s="122"/>
      <c r="HC53" s="122"/>
      <c r="HD53" s="122"/>
      <c r="HE53" s="123"/>
    </row>
    <row r="54" spans="1:213" s="6" customFormat="1" ht="29.25" customHeight="1">
      <c r="A54" s="43"/>
      <c r="B54" s="133" t="s">
        <v>199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4"/>
      <c r="AR54" s="130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2"/>
      <c r="BI54" s="119">
        <f t="shared" si="2"/>
        <v>0</v>
      </c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1"/>
      <c r="CA54" s="55">
        <f>CP54+DE54</f>
        <v>0</v>
      </c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3"/>
      <c r="CP54" s="110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2"/>
      <c r="DE54" s="119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3"/>
      <c r="DT54" s="55">
        <f>EI54+EX54</f>
        <v>0</v>
      </c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3"/>
      <c r="EI54" s="110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2"/>
      <c r="EX54" s="119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3"/>
      <c r="FM54" s="55">
        <f>GB54+GQ54</f>
        <v>0</v>
      </c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3"/>
      <c r="GB54" s="110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2"/>
      <c r="GQ54" s="119"/>
      <c r="GR54" s="122"/>
      <c r="GS54" s="122"/>
      <c r="GT54" s="122"/>
      <c r="GU54" s="122"/>
      <c r="GV54" s="122"/>
      <c r="GW54" s="122"/>
      <c r="GX54" s="122"/>
      <c r="GY54" s="122"/>
      <c r="GZ54" s="122"/>
      <c r="HA54" s="122"/>
      <c r="HB54" s="122"/>
      <c r="HC54" s="122"/>
      <c r="HD54" s="122"/>
      <c r="HE54" s="123"/>
    </row>
    <row r="55" spans="1:213" s="6" customFormat="1" ht="30" customHeight="1">
      <c r="A55" s="43"/>
      <c r="B55" s="85" t="s">
        <v>124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54"/>
      <c r="AR55" s="130">
        <v>213</v>
      </c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2"/>
      <c r="BI55" s="119">
        <f t="shared" si="2"/>
        <v>4512600</v>
      </c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1"/>
      <c r="CA55" s="55">
        <f>CP55+DE55</f>
        <v>1504200</v>
      </c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3"/>
      <c r="CP55" s="110">
        <f>CP56</f>
        <v>1504200</v>
      </c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2"/>
      <c r="DE55" s="119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1"/>
      <c r="DT55" s="55">
        <f>EI55+EX55</f>
        <v>1504200</v>
      </c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3"/>
      <c r="EI55" s="110">
        <f>EI56</f>
        <v>1504200</v>
      </c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2"/>
      <c r="EX55" s="119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1"/>
      <c r="FM55" s="55">
        <f>GB55+GQ55</f>
        <v>1504200</v>
      </c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3"/>
      <c r="GB55" s="110">
        <f>GB56</f>
        <v>1504200</v>
      </c>
      <c r="GC55" s="111"/>
      <c r="GD55" s="111"/>
      <c r="GE55" s="111"/>
      <c r="GF55" s="111"/>
      <c r="GG55" s="111"/>
      <c r="GH55" s="111"/>
      <c r="GI55" s="111"/>
      <c r="GJ55" s="111"/>
      <c r="GK55" s="111"/>
      <c r="GL55" s="111"/>
      <c r="GM55" s="111"/>
      <c r="GN55" s="111"/>
      <c r="GO55" s="111"/>
      <c r="GP55" s="112"/>
      <c r="GQ55" s="119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1"/>
    </row>
    <row r="56" spans="1:213" s="6" customFormat="1" ht="30.75" customHeight="1">
      <c r="A56" s="43"/>
      <c r="B56" s="85" t="s">
        <v>178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54"/>
      <c r="AR56" s="130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2"/>
      <c r="BI56" s="119">
        <f t="shared" si="2"/>
        <v>4512600</v>
      </c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1"/>
      <c r="CA56" s="55">
        <f>CP56+DE56</f>
        <v>1504200</v>
      </c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3"/>
      <c r="CP56" s="110">
        <v>1504200</v>
      </c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2"/>
      <c r="DE56" s="119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1"/>
      <c r="DT56" s="55">
        <f>EI56+EX56</f>
        <v>1504200</v>
      </c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3"/>
      <c r="EI56" s="110">
        <v>1504200</v>
      </c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2"/>
      <c r="EX56" s="119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1"/>
      <c r="FM56" s="55">
        <f>GB56+GQ56</f>
        <v>1504200</v>
      </c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3"/>
      <c r="GB56" s="110">
        <v>1504200</v>
      </c>
      <c r="GC56" s="111"/>
      <c r="GD56" s="111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  <c r="GP56" s="112"/>
      <c r="GQ56" s="119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1"/>
    </row>
    <row r="57" spans="1:213" s="6" customFormat="1" ht="15" customHeight="1">
      <c r="A57" s="43"/>
      <c r="B57" s="85" t="s">
        <v>41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54"/>
      <c r="AR57" s="130">
        <v>220</v>
      </c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2"/>
      <c r="BI57" s="119">
        <f>CA57+DT57+FM57</f>
        <v>4934400</v>
      </c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1"/>
      <c r="CA57" s="55">
        <f>SUM(CA59+CA60+CA61+CA62+CA63+CA65)</f>
        <v>1644800</v>
      </c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3"/>
      <c r="CP57" s="110">
        <f>SUM(CP59+CP60+CP61+CP62+CP63+CP65)</f>
        <v>1644800</v>
      </c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2"/>
      <c r="DE57" s="119">
        <f>SUM(DE59+DE60+DE61+DE62+DE63+DE65)</f>
        <v>0</v>
      </c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1"/>
      <c r="DT57" s="55">
        <f>SUM(DT59+DT60+DT61+DT62+DT63+DT65)</f>
        <v>1644800</v>
      </c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3"/>
      <c r="EI57" s="110">
        <f>SUM(EI59+EI60+EI61+EI62+EI63+EI65)</f>
        <v>1644800</v>
      </c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2"/>
      <c r="EX57" s="119">
        <f>SUM(EX59+EX60+EX61+EX62+EX63+EX65)</f>
        <v>0</v>
      </c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1"/>
      <c r="FM57" s="55">
        <f>SUM(FM59+FM60+FM61+FM62+FM63+FM65)</f>
        <v>1644800</v>
      </c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3"/>
      <c r="GB57" s="110">
        <f>SUM(GB59+GB60+GB61+GB62+GB63+GB65)</f>
        <v>1644800</v>
      </c>
      <c r="GC57" s="111"/>
      <c r="GD57" s="111"/>
      <c r="GE57" s="111"/>
      <c r="GF57" s="111"/>
      <c r="GG57" s="111"/>
      <c r="GH57" s="111"/>
      <c r="GI57" s="111"/>
      <c r="GJ57" s="111"/>
      <c r="GK57" s="111"/>
      <c r="GL57" s="111"/>
      <c r="GM57" s="111"/>
      <c r="GN57" s="111"/>
      <c r="GO57" s="111"/>
      <c r="GP57" s="112"/>
      <c r="GQ57" s="119">
        <f>SUM(GQ59+GQ60+GQ61+GQ62+GQ63+GQ65)</f>
        <v>0</v>
      </c>
      <c r="GR57" s="120"/>
      <c r="GS57" s="120"/>
      <c r="GT57" s="120"/>
      <c r="GU57" s="120"/>
      <c r="GV57" s="120"/>
      <c r="GW57" s="120"/>
      <c r="GX57" s="120"/>
      <c r="GY57" s="120"/>
      <c r="GZ57" s="120"/>
      <c r="HA57" s="120"/>
      <c r="HB57" s="120"/>
      <c r="HC57" s="120"/>
      <c r="HD57" s="120"/>
      <c r="HE57" s="121"/>
    </row>
    <row r="58" spans="1:213" s="6" customFormat="1" ht="15" customHeight="1">
      <c r="A58" s="43"/>
      <c r="B58" s="85" t="s">
        <v>1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54"/>
      <c r="AR58" s="130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2"/>
      <c r="BI58" s="55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3"/>
      <c r="CA58" s="55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3"/>
      <c r="CP58" s="110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2"/>
      <c r="DE58" s="119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1"/>
      <c r="DT58" s="55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3"/>
      <c r="EI58" s="110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2"/>
      <c r="EX58" s="119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1"/>
      <c r="FM58" s="55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3"/>
      <c r="GB58" s="110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2"/>
      <c r="GQ58" s="119"/>
      <c r="GR58" s="120"/>
      <c r="GS58" s="120"/>
      <c r="GT58" s="120"/>
      <c r="GU58" s="120"/>
      <c r="GV58" s="120"/>
      <c r="GW58" s="120"/>
      <c r="GX58" s="120"/>
      <c r="GY58" s="120"/>
      <c r="GZ58" s="120"/>
      <c r="HA58" s="120"/>
      <c r="HB58" s="120"/>
      <c r="HC58" s="120"/>
      <c r="HD58" s="120"/>
      <c r="HE58" s="121"/>
    </row>
    <row r="59" spans="1:213" s="6" customFormat="1" ht="15" customHeight="1">
      <c r="A59" s="43"/>
      <c r="B59" s="85" t="s">
        <v>33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54"/>
      <c r="AR59" s="145">
        <v>221</v>
      </c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7"/>
      <c r="BI59" s="119">
        <f aca="true" t="shared" si="3" ref="BI59:BI69">CA59+DT59+FM59</f>
        <v>360000</v>
      </c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1"/>
      <c r="CA59" s="55">
        <f aca="true" t="shared" si="4" ref="CA59:CA65">CP59+DE59</f>
        <v>120000</v>
      </c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3"/>
      <c r="CP59" s="110">
        <v>120000</v>
      </c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2"/>
      <c r="DE59" s="119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1"/>
      <c r="DT59" s="55">
        <f aca="true" t="shared" si="5" ref="DT59:DT65">EI59+EX59</f>
        <v>120000</v>
      </c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3"/>
      <c r="EI59" s="110">
        <v>120000</v>
      </c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2"/>
      <c r="EX59" s="119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0"/>
      <c r="FK59" s="120"/>
      <c r="FL59" s="121"/>
      <c r="FM59" s="55">
        <f aca="true" t="shared" si="6" ref="FM59:FM65">GB59+GQ59</f>
        <v>120000</v>
      </c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3"/>
      <c r="GB59" s="110">
        <v>120000</v>
      </c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2"/>
      <c r="GQ59" s="119"/>
      <c r="GR59" s="120"/>
      <c r="GS59" s="120"/>
      <c r="GT59" s="120"/>
      <c r="GU59" s="120"/>
      <c r="GV59" s="120"/>
      <c r="GW59" s="120"/>
      <c r="GX59" s="120"/>
      <c r="GY59" s="120"/>
      <c r="GZ59" s="120"/>
      <c r="HA59" s="120"/>
      <c r="HB59" s="120"/>
      <c r="HC59" s="120"/>
      <c r="HD59" s="120"/>
      <c r="HE59" s="121"/>
    </row>
    <row r="60" spans="1:213" s="6" customFormat="1" ht="15" customHeight="1">
      <c r="A60" s="43"/>
      <c r="B60" s="85" t="s">
        <v>34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54"/>
      <c r="AR60" s="145">
        <v>222</v>
      </c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7"/>
      <c r="BI60" s="119">
        <f t="shared" si="3"/>
        <v>630000</v>
      </c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1"/>
      <c r="CA60" s="55">
        <f t="shared" si="4"/>
        <v>210000</v>
      </c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3"/>
      <c r="CP60" s="110">
        <v>210000</v>
      </c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2"/>
      <c r="DE60" s="119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1"/>
      <c r="DT60" s="55">
        <f t="shared" si="5"/>
        <v>210000</v>
      </c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3"/>
      <c r="EI60" s="110">
        <v>210000</v>
      </c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2"/>
      <c r="EX60" s="119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  <c r="FK60" s="120"/>
      <c r="FL60" s="121"/>
      <c r="FM60" s="55">
        <f t="shared" si="6"/>
        <v>210000</v>
      </c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3"/>
      <c r="GB60" s="110">
        <v>210000</v>
      </c>
      <c r="GC60" s="111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  <c r="GP60" s="112"/>
      <c r="GQ60" s="119"/>
      <c r="GR60" s="120"/>
      <c r="GS60" s="120"/>
      <c r="GT60" s="120"/>
      <c r="GU60" s="120"/>
      <c r="GV60" s="120"/>
      <c r="GW60" s="120"/>
      <c r="GX60" s="120"/>
      <c r="GY60" s="120"/>
      <c r="GZ60" s="120"/>
      <c r="HA60" s="120"/>
      <c r="HB60" s="120"/>
      <c r="HC60" s="120"/>
      <c r="HD60" s="120"/>
      <c r="HE60" s="121"/>
    </row>
    <row r="61" spans="1:213" s="6" customFormat="1" ht="15" customHeight="1">
      <c r="A61" s="43"/>
      <c r="B61" s="85" t="s">
        <v>35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54"/>
      <c r="AR61" s="145">
        <v>223</v>
      </c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7"/>
      <c r="BI61" s="119">
        <f t="shared" si="3"/>
        <v>0</v>
      </c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1"/>
      <c r="CA61" s="55">
        <f t="shared" si="4"/>
        <v>0</v>
      </c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3"/>
      <c r="CP61" s="110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2"/>
      <c r="DE61" s="119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1"/>
      <c r="DT61" s="55">
        <f t="shared" si="5"/>
        <v>0</v>
      </c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3"/>
      <c r="EI61" s="110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2"/>
      <c r="EX61" s="119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1"/>
      <c r="FM61" s="55">
        <f t="shared" si="6"/>
        <v>0</v>
      </c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3"/>
      <c r="GB61" s="110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2"/>
      <c r="GQ61" s="119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1"/>
    </row>
    <row r="62" spans="1:213" s="6" customFormat="1" ht="19.5" customHeight="1">
      <c r="A62" s="43"/>
      <c r="B62" s="85" t="s">
        <v>36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54"/>
      <c r="AR62" s="145">
        <v>224</v>
      </c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7"/>
      <c r="BI62" s="119">
        <f t="shared" si="3"/>
        <v>0</v>
      </c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1"/>
      <c r="CA62" s="55">
        <f t="shared" si="4"/>
        <v>0</v>
      </c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3"/>
      <c r="CP62" s="110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2"/>
      <c r="DE62" s="119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1"/>
      <c r="DT62" s="55">
        <f t="shared" si="5"/>
        <v>0</v>
      </c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3"/>
      <c r="EI62" s="110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2"/>
      <c r="EX62" s="119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0"/>
      <c r="FL62" s="121"/>
      <c r="FM62" s="55">
        <f t="shared" si="6"/>
        <v>0</v>
      </c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3"/>
      <c r="GB62" s="110"/>
      <c r="GC62" s="111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  <c r="GN62" s="111"/>
      <c r="GO62" s="111"/>
      <c r="GP62" s="112"/>
      <c r="GQ62" s="119"/>
      <c r="GR62" s="120"/>
      <c r="GS62" s="120"/>
      <c r="GT62" s="120"/>
      <c r="GU62" s="120"/>
      <c r="GV62" s="120"/>
      <c r="GW62" s="120"/>
      <c r="GX62" s="120"/>
      <c r="GY62" s="120"/>
      <c r="GZ62" s="120"/>
      <c r="HA62" s="120"/>
      <c r="HB62" s="120"/>
      <c r="HC62" s="120"/>
      <c r="HD62" s="120"/>
      <c r="HE62" s="121"/>
    </row>
    <row r="63" spans="1:213" s="6" customFormat="1" ht="15.75" customHeight="1">
      <c r="A63" s="43"/>
      <c r="B63" s="85" t="s">
        <v>37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54"/>
      <c r="AR63" s="145">
        <v>225</v>
      </c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7"/>
      <c r="BI63" s="119">
        <f t="shared" si="3"/>
        <v>150000</v>
      </c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1"/>
      <c r="CA63" s="55">
        <f t="shared" si="4"/>
        <v>50000</v>
      </c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3"/>
      <c r="CP63" s="110">
        <v>50000</v>
      </c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2"/>
      <c r="DE63" s="119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1"/>
      <c r="DT63" s="55">
        <f t="shared" si="5"/>
        <v>50000</v>
      </c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3"/>
      <c r="EI63" s="110">
        <v>50000</v>
      </c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2"/>
      <c r="EX63" s="119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1"/>
      <c r="FM63" s="55">
        <f t="shared" si="6"/>
        <v>50000</v>
      </c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3"/>
      <c r="GB63" s="110">
        <v>50000</v>
      </c>
      <c r="GC63" s="111"/>
      <c r="GD63" s="111"/>
      <c r="GE63" s="111"/>
      <c r="GF63" s="111"/>
      <c r="GG63" s="111"/>
      <c r="GH63" s="111"/>
      <c r="GI63" s="111"/>
      <c r="GJ63" s="111"/>
      <c r="GK63" s="111"/>
      <c r="GL63" s="111"/>
      <c r="GM63" s="111"/>
      <c r="GN63" s="111"/>
      <c r="GO63" s="111"/>
      <c r="GP63" s="112"/>
      <c r="GQ63" s="119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1"/>
    </row>
    <row r="64" spans="1:213" s="6" customFormat="1" ht="30" customHeight="1" hidden="1">
      <c r="A64" s="43"/>
      <c r="B64" s="133" t="s">
        <v>168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4"/>
      <c r="AR64" s="130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2"/>
      <c r="BI64" s="119">
        <f t="shared" si="3"/>
        <v>0</v>
      </c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1"/>
      <c r="CA64" s="55">
        <f t="shared" si="4"/>
        <v>0</v>
      </c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3"/>
      <c r="CP64" s="110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2"/>
      <c r="DE64" s="119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1"/>
      <c r="DT64" s="55">
        <f t="shared" si="5"/>
        <v>0</v>
      </c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3"/>
      <c r="EI64" s="110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2"/>
      <c r="EX64" s="119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1"/>
      <c r="FM64" s="55">
        <f t="shared" si="6"/>
        <v>0</v>
      </c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3"/>
      <c r="GB64" s="110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  <c r="GN64" s="111"/>
      <c r="GO64" s="111"/>
      <c r="GP64" s="112"/>
      <c r="GQ64" s="119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1"/>
    </row>
    <row r="65" spans="1:213" s="6" customFormat="1" ht="15" customHeight="1">
      <c r="A65" s="43"/>
      <c r="B65" s="85" t="s">
        <v>38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54"/>
      <c r="AR65" s="145">
        <v>226</v>
      </c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7"/>
      <c r="BI65" s="119">
        <f t="shared" si="3"/>
        <v>3794400</v>
      </c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1"/>
      <c r="CA65" s="55">
        <f t="shared" si="4"/>
        <v>1264800</v>
      </c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3"/>
      <c r="CP65" s="110">
        <v>1264800</v>
      </c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2"/>
      <c r="DE65" s="119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1"/>
      <c r="DT65" s="55">
        <f t="shared" si="5"/>
        <v>1264800</v>
      </c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3"/>
      <c r="EI65" s="110">
        <v>1264800</v>
      </c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2"/>
      <c r="EX65" s="119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1"/>
      <c r="FM65" s="55">
        <f t="shared" si="6"/>
        <v>1264800</v>
      </c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3"/>
      <c r="GB65" s="110">
        <v>1264800</v>
      </c>
      <c r="GC65" s="111"/>
      <c r="GD65" s="111"/>
      <c r="GE65" s="111"/>
      <c r="GF65" s="111"/>
      <c r="GG65" s="111"/>
      <c r="GH65" s="111"/>
      <c r="GI65" s="111"/>
      <c r="GJ65" s="111"/>
      <c r="GK65" s="111"/>
      <c r="GL65" s="111"/>
      <c r="GM65" s="111"/>
      <c r="GN65" s="111"/>
      <c r="GO65" s="111"/>
      <c r="GP65" s="112"/>
      <c r="GQ65" s="119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1"/>
    </row>
    <row r="66" spans="1:213" s="6" customFormat="1" ht="18" customHeight="1" hidden="1">
      <c r="A66" s="43"/>
      <c r="B66" s="133" t="s">
        <v>1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4"/>
      <c r="AR66" s="130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2"/>
      <c r="BI66" s="119">
        <f t="shared" si="3"/>
        <v>0</v>
      </c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1"/>
      <c r="CA66" s="55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3"/>
      <c r="CP66" s="110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2"/>
      <c r="DE66" s="119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1"/>
      <c r="DT66" s="55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3"/>
      <c r="EI66" s="110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2"/>
      <c r="EX66" s="119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1"/>
      <c r="FM66" s="55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3"/>
      <c r="GB66" s="110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  <c r="GN66" s="111"/>
      <c r="GO66" s="111"/>
      <c r="GP66" s="112"/>
      <c r="GQ66" s="119"/>
      <c r="GR66" s="120"/>
      <c r="GS66" s="120"/>
      <c r="GT66" s="120"/>
      <c r="GU66" s="120"/>
      <c r="GV66" s="120"/>
      <c r="GW66" s="120"/>
      <c r="GX66" s="120"/>
      <c r="GY66" s="120"/>
      <c r="GZ66" s="120"/>
      <c r="HA66" s="120"/>
      <c r="HB66" s="120"/>
      <c r="HC66" s="120"/>
      <c r="HD66" s="120"/>
      <c r="HE66" s="121"/>
    </row>
    <row r="67" spans="1:213" s="6" customFormat="1" ht="29.25" customHeight="1" hidden="1">
      <c r="A67" s="43"/>
      <c r="B67" s="85" t="s">
        <v>185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54"/>
      <c r="AR67" s="130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2"/>
      <c r="BI67" s="119">
        <f t="shared" si="3"/>
        <v>0</v>
      </c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1"/>
      <c r="CA67" s="55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3"/>
      <c r="CP67" s="110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2"/>
      <c r="DE67" s="119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1"/>
      <c r="DT67" s="55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3"/>
      <c r="EI67" s="110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2"/>
      <c r="EX67" s="119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1"/>
      <c r="FM67" s="55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3"/>
      <c r="GB67" s="110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  <c r="GN67" s="111"/>
      <c r="GO67" s="111"/>
      <c r="GP67" s="112"/>
      <c r="GQ67" s="119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1"/>
    </row>
    <row r="68" spans="1:213" s="6" customFormat="1" ht="33" customHeight="1" hidden="1">
      <c r="A68" s="43"/>
      <c r="B68" s="85" t="s">
        <v>186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54"/>
      <c r="AR68" s="130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2"/>
      <c r="BI68" s="119">
        <f t="shared" si="3"/>
        <v>0</v>
      </c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1"/>
      <c r="CA68" s="55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3"/>
      <c r="CP68" s="110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2"/>
      <c r="DE68" s="119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1"/>
      <c r="DT68" s="55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3"/>
      <c r="EI68" s="110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2"/>
      <c r="EX68" s="119"/>
      <c r="EY68" s="120"/>
      <c r="EZ68" s="120"/>
      <c r="FA68" s="120"/>
      <c r="FB68" s="120"/>
      <c r="FC68" s="120"/>
      <c r="FD68" s="120"/>
      <c r="FE68" s="120"/>
      <c r="FF68" s="120"/>
      <c r="FG68" s="120"/>
      <c r="FH68" s="120"/>
      <c r="FI68" s="120"/>
      <c r="FJ68" s="120"/>
      <c r="FK68" s="120"/>
      <c r="FL68" s="121"/>
      <c r="FM68" s="55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3"/>
      <c r="GB68" s="110"/>
      <c r="GC68" s="111"/>
      <c r="GD68" s="111"/>
      <c r="GE68" s="111"/>
      <c r="GF68" s="111"/>
      <c r="GG68" s="111"/>
      <c r="GH68" s="111"/>
      <c r="GI68" s="111"/>
      <c r="GJ68" s="111"/>
      <c r="GK68" s="111"/>
      <c r="GL68" s="111"/>
      <c r="GM68" s="111"/>
      <c r="GN68" s="111"/>
      <c r="GO68" s="111"/>
      <c r="GP68" s="112"/>
      <c r="GQ68" s="119"/>
      <c r="GR68" s="120"/>
      <c r="GS68" s="120"/>
      <c r="GT68" s="120"/>
      <c r="GU68" s="120"/>
      <c r="GV68" s="120"/>
      <c r="GW68" s="120"/>
      <c r="GX68" s="120"/>
      <c r="GY68" s="120"/>
      <c r="GZ68" s="120"/>
      <c r="HA68" s="120"/>
      <c r="HB68" s="120"/>
      <c r="HC68" s="120"/>
      <c r="HD68" s="120"/>
      <c r="HE68" s="121"/>
    </row>
    <row r="69" spans="1:213" s="6" customFormat="1" ht="20.25" customHeight="1">
      <c r="A69" s="43"/>
      <c r="B69" s="85" t="s">
        <v>42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54"/>
      <c r="AR69" s="130">
        <v>240</v>
      </c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2"/>
      <c r="BI69" s="119">
        <f t="shared" si="3"/>
        <v>0</v>
      </c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1"/>
      <c r="CA69" s="55">
        <f>SUM(CA71)</f>
        <v>0</v>
      </c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3"/>
      <c r="CP69" s="110">
        <f>SUM(CP71)</f>
        <v>0</v>
      </c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2"/>
      <c r="DE69" s="119">
        <f>SUM(DE71)</f>
        <v>0</v>
      </c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1"/>
      <c r="DT69" s="55">
        <f>SUM(DT71)</f>
        <v>0</v>
      </c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3"/>
      <c r="EI69" s="110">
        <f>SUM(EI71)</f>
        <v>0</v>
      </c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2"/>
      <c r="EX69" s="119">
        <f>SUM(EX71)</f>
        <v>0</v>
      </c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1"/>
      <c r="FM69" s="55">
        <f>SUM(FM71)</f>
        <v>0</v>
      </c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3"/>
      <c r="GB69" s="110">
        <f>SUM(GB71)</f>
        <v>0</v>
      </c>
      <c r="GC69" s="111"/>
      <c r="GD69" s="111"/>
      <c r="GE69" s="111"/>
      <c r="GF69" s="111"/>
      <c r="GG69" s="111"/>
      <c r="GH69" s="111"/>
      <c r="GI69" s="111"/>
      <c r="GJ69" s="111"/>
      <c r="GK69" s="111"/>
      <c r="GL69" s="111"/>
      <c r="GM69" s="111"/>
      <c r="GN69" s="111"/>
      <c r="GO69" s="111"/>
      <c r="GP69" s="112"/>
      <c r="GQ69" s="119">
        <f>SUM(GQ71)</f>
        <v>0</v>
      </c>
      <c r="GR69" s="120"/>
      <c r="GS69" s="120"/>
      <c r="GT69" s="120"/>
      <c r="GU69" s="120"/>
      <c r="GV69" s="120"/>
      <c r="GW69" s="120"/>
      <c r="GX69" s="120"/>
      <c r="GY69" s="120"/>
      <c r="GZ69" s="120"/>
      <c r="HA69" s="120"/>
      <c r="HB69" s="120"/>
      <c r="HC69" s="120"/>
      <c r="HD69" s="120"/>
      <c r="HE69" s="121"/>
    </row>
    <row r="70" spans="1:213" s="6" customFormat="1" ht="15" customHeight="1">
      <c r="A70" s="43"/>
      <c r="B70" s="85" t="s">
        <v>1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54"/>
      <c r="AR70" s="130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2"/>
      <c r="BI70" s="55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3"/>
      <c r="CA70" s="55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3"/>
      <c r="CP70" s="110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2"/>
      <c r="DE70" s="119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1"/>
      <c r="DT70" s="55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3"/>
      <c r="EI70" s="110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2"/>
      <c r="EX70" s="119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0"/>
      <c r="FK70" s="120"/>
      <c r="FL70" s="121"/>
      <c r="FM70" s="55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3"/>
      <c r="GB70" s="110"/>
      <c r="GC70" s="111"/>
      <c r="GD70" s="111"/>
      <c r="GE70" s="111"/>
      <c r="GF70" s="111"/>
      <c r="GG70" s="111"/>
      <c r="GH70" s="111"/>
      <c r="GI70" s="111"/>
      <c r="GJ70" s="111"/>
      <c r="GK70" s="111"/>
      <c r="GL70" s="111"/>
      <c r="GM70" s="111"/>
      <c r="GN70" s="111"/>
      <c r="GO70" s="111"/>
      <c r="GP70" s="112"/>
      <c r="GQ70" s="119"/>
      <c r="GR70" s="120"/>
      <c r="GS70" s="120"/>
      <c r="GT70" s="120"/>
      <c r="GU70" s="120"/>
      <c r="GV70" s="120"/>
      <c r="GW70" s="120"/>
      <c r="GX70" s="120"/>
      <c r="GY70" s="120"/>
      <c r="GZ70" s="120"/>
      <c r="HA70" s="120"/>
      <c r="HB70" s="120"/>
      <c r="HC70" s="120"/>
      <c r="HD70" s="120"/>
      <c r="HE70" s="121"/>
    </row>
    <row r="71" spans="1:213" s="6" customFormat="1" ht="36.75" customHeight="1">
      <c r="A71" s="43"/>
      <c r="B71" s="85" t="s">
        <v>62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54"/>
      <c r="AR71" s="130">
        <v>241</v>
      </c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2"/>
      <c r="BI71" s="55">
        <f>SUM(CA71:DD71)</f>
        <v>0</v>
      </c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3"/>
      <c r="CA71" s="55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3"/>
      <c r="CP71" s="110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2"/>
      <c r="DE71" s="119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1"/>
      <c r="DT71" s="55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3"/>
      <c r="EI71" s="110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2"/>
      <c r="EX71" s="119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1"/>
      <c r="FM71" s="55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3"/>
      <c r="GB71" s="110"/>
      <c r="GC71" s="111"/>
      <c r="GD71" s="111"/>
      <c r="GE71" s="111"/>
      <c r="GF71" s="111"/>
      <c r="GG71" s="111"/>
      <c r="GH71" s="111"/>
      <c r="GI71" s="111"/>
      <c r="GJ71" s="111"/>
      <c r="GK71" s="111"/>
      <c r="GL71" s="111"/>
      <c r="GM71" s="111"/>
      <c r="GN71" s="111"/>
      <c r="GO71" s="111"/>
      <c r="GP71" s="112"/>
      <c r="GQ71" s="119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1"/>
    </row>
    <row r="72" spans="1:213" s="6" customFormat="1" ht="15">
      <c r="A72" s="43"/>
      <c r="B72" s="85" t="s">
        <v>59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54"/>
      <c r="AR72" s="130">
        <v>260</v>
      </c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2"/>
      <c r="BI72" s="119">
        <f>CA72+DT72+FM72</f>
        <v>822300</v>
      </c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1"/>
      <c r="CA72" s="55">
        <f>SUM(CA74+CA78)</f>
        <v>279700</v>
      </c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3"/>
      <c r="CP72" s="110">
        <f>SUM(CP74+CP78)</f>
        <v>279700</v>
      </c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2"/>
      <c r="DE72" s="119">
        <f>DE74</f>
        <v>0</v>
      </c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1"/>
      <c r="DT72" s="55">
        <f>SUM(DT74+DT78)</f>
        <v>271300</v>
      </c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3"/>
      <c r="EI72" s="110">
        <f>SUM(EI74+EI78)</f>
        <v>271300</v>
      </c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2"/>
      <c r="EX72" s="119">
        <f>EX74</f>
        <v>0</v>
      </c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1"/>
      <c r="FM72" s="55">
        <f>SUM(FM74+FM78)</f>
        <v>271300</v>
      </c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3"/>
      <c r="GB72" s="110">
        <f>SUM(GB74+GB78)</f>
        <v>271300</v>
      </c>
      <c r="GC72" s="111"/>
      <c r="GD72" s="111"/>
      <c r="GE72" s="111"/>
      <c r="GF72" s="111"/>
      <c r="GG72" s="111"/>
      <c r="GH72" s="111"/>
      <c r="GI72" s="111"/>
      <c r="GJ72" s="111"/>
      <c r="GK72" s="111"/>
      <c r="GL72" s="111"/>
      <c r="GM72" s="111"/>
      <c r="GN72" s="111"/>
      <c r="GO72" s="111"/>
      <c r="GP72" s="112"/>
      <c r="GQ72" s="119">
        <f>GQ74</f>
        <v>0</v>
      </c>
      <c r="GR72" s="120"/>
      <c r="GS72" s="120"/>
      <c r="GT72" s="120"/>
      <c r="GU72" s="120"/>
      <c r="GV72" s="120"/>
      <c r="GW72" s="120"/>
      <c r="GX72" s="120"/>
      <c r="GY72" s="120"/>
      <c r="GZ72" s="120"/>
      <c r="HA72" s="120"/>
      <c r="HB72" s="120"/>
      <c r="HC72" s="120"/>
      <c r="HD72" s="120"/>
      <c r="HE72" s="121"/>
    </row>
    <row r="73" spans="1:213" s="6" customFormat="1" ht="15">
      <c r="A73" s="43"/>
      <c r="B73" s="85" t="s">
        <v>1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54"/>
      <c r="AR73" s="130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2"/>
      <c r="BI73" s="55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3"/>
      <c r="CA73" s="55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3"/>
      <c r="CP73" s="110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2"/>
      <c r="DE73" s="119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1"/>
      <c r="DT73" s="55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3"/>
      <c r="EI73" s="110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2"/>
      <c r="EX73" s="119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1"/>
      <c r="FM73" s="55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3"/>
      <c r="GB73" s="110"/>
      <c r="GC73" s="111"/>
      <c r="GD73" s="111"/>
      <c r="GE73" s="111"/>
      <c r="GF73" s="111"/>
      <c r="GG73" s="111"/>
      <c r="GH73" s="111"/>
      <c r="GI73" s="111"/>
      <c r="GJ73" s="111"/>
      <c r="GK73" s="111"/>
      <c r="GL73" s="111"/>
      <c r="GM73" s="111"/>
      <c r="GN73" s="111"/>
      <c r="GO73" s="111"/>
      <c r="GP73" s="112"/>
      <c r="GQ73" s="119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1"/>
    </row>
    <row r="74" spans="1:213" s="6" customFormat="1" ht="22.5" customHeight="1">
      <c r="A74" s="43"/>
      <c r="B74" s="85" t="s">
        <v>60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9"/>
      <c r="AR74" s="130">
        <v>262</v>
      </c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2"/>
      <c r="BI74" s="119">
        <f>CA74+DT74+FM74</f>
        <v>822300</v>
      </c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1"/>
      <c r="CA74" s="55">
        <f>CP74+DE74</f>
        <v>279700</v>
      </c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3"/>
      <c r="CP74" s="110">
        <f>CP75</f>
        <v>279700</v>
      </c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2"/>
      <c r="DE74" s="119">
        <f>DE75</f>
        <v>0</v>
      </c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1"/>
      <c r="DT74" s="55">
        <f>EI74+EX74</f>
        <v>271300</v>
      </c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3"/>
      <c r="EI74" s="110">
        <f>EI75</f>
        <v>271300</v>
      </c>
      <c r="EJ74" s="111"/>
      <c r="EK74" s="111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1"/>
      <c r="EW74" s="112"/>
      <c r="EX74" s="119">
        <f>EX75</f>
        <v>0</v>
      </c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1"/>
      <c r="FM74" s="55">
        <f>GB74+GQ74</f>
        <v>271300</v>
      </c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3"/>
      <c r="GB74" s="110">
        <f>GB75</f>
        <v>271300</v>
      </c>
      <c r="GC74" s="111"/>
      <c r="GD74" s="111"/>
      <c r="GE74" s="111"/>
      <c r="GF74" s="111"/>
      <c r="GG74" s="111"/>
      <c r="GH74" s="111"/>
      <c r="GI74" s="111"/>
      <c r="GJ74" s="111"/>
      <c r="GK74" s="111"/>
      <c r="GL74" s="111"/>
      <c r="GM74" s="111"/>
      <c r="GN74" s="111"/>
      <c r="GO74" s="111"/>
      <c r="GP74" s="112"/>
      <c r="GQ74" s="119">
        <f>GQ75</f>
        <v>0</v>
      </c>
      <c r="GR74" s="120"/>
      <c r="GS74" s="120"/>
      <c r="GT74" s="120"/>
      <c r="GU74" s="120"/>
      <c r="GV74" s="120"/>
      <c r="GW74" s="120"/>
      <c r="GX74" s="120"/>
      <c r="GY74" s="120"/>
      <c r="GZ74" s="120"/>
      <c r="HA74" s="120"/>
      <c r="HB74" s="120"/>
      <c r="HC74" s="120"/>
      <c r="HD74" s="120"/>
      <c r="HE74" s="121"/>
    </row>
    <row r="75" spans="1:213" s="6" customFormat="1" ht="33.75" customHeight="1">
      <c r="A75" s="43"/>
      <c r="B75" s="85" t="s">
        <v>169</v>
      </c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9"/>
      <c r="AR75" s="130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2"/>
      <c r="BI75" s="119">
        <f>CA75+DT75+FM75</f>
        <v>822300</v>
      </c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1"/>
      <c r="CA75" s="55">
        <f>CP75+DE75</f>
        <v>279700</v>
      </c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3"/>
      <c r="CP75" s="110">
        <v>279700</v>
      </c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2"/>
      <c r="DE75" s="119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1"/>
      <c r="DT75" s="55">
        <f>EI75+EX75</f>
        <v>271300</v>
      </c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3"/>
      <c r="EI75" s="110">
        <v>271300</v>
      </c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2"/>
      <c r="EX75" s="119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1"/>
      <c r="FM75" s="55">
        <f>GB75+GQ75</f>
        <v>271300</v>
      </c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3"/>
      <c r="GB75" s="110">
        <v>271300</v>
      </c>
      <c r="GC75" s="111"/>
      <c r="GD75" s="111"/>
      <c r="GE75" s="111"/>
      <c r="GF75" s="111"/>
      <c r="GG75" s="111"/>
      <c r="GH75" s="111"/>
      <c r="GI75" s="111"/>
      <c r="GJ75" s="111"/>
      <c r="GK75" s="111"/>
      <c r="GL75" s="111"/>
      <c r="GM75" s="111"/>
      <c r="GN75" s="111"/>
      <c r="GO75" s="111"/>
      <c r="GP75" s="112"/>
      <c r="GQ75" s="119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1"/>
    </row>
    <row r="76" spans="1:213" s="6" customFormat="1" ht="22.5" customHeight="1" hidden="1">
      <c r="A76" s="43"/>
      <c r="B76" s="85" t="s">
        <v>170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9"/>
      <c r="AR76" s="130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2"/>
      <c r="BI76" s="55">
        <f>SUM(CA76:DD76)</f>
        <v>0</v>
      </c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3"/>
      <c r="CA76" s="55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3"/>
      <c r="CP76" s="110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2"/>
      <c r="DE76" s="119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1"/>
      <c r="DT76" s="55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3"/>
      <c r="EI76" s="110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11"/>
      <c r="EU76" s="111"/>
      <c r="EV76" s="111"/>
      <c r="EW76" s="112"/>
      <c r="EX76" s="119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1"/>
      <c r="FM76" s="55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3"/>
      <c r="GB76" s="110"/>
      <c r="GC76" s="111"/>
      <c r="GD76" s="111"/>
      <c r="GE76" s="111"/>
      <c r="GF76" s="111"/>
      <c r="GG76" s="111"/>
      <c r="GH76" s="111"/>
      <c r="GI76" s="111"/>
      <c r="GJ76" s="111"/>
      <c r="GK76" s="111"/>
      <c r="GL76" s="111"/>
      <c r="GM76" s="111"/>
      <c r="GN76" s="111"/>
      <c r="GO76" s="111"/>
      <c r="GP76" s="112"/>
      <c r="GQ76" s="119"/>
      <c r="GR76" s="120"/>
      <c r="GS76" s="120"/>
      <c r="GT76" s="120"/>
      <c r="GU76" s="120"/>
      <c r="GV76" s="120"/>
      <c r="GW76" s="120"/>
      <c r="GX76" s="120"/>
      <c r="GY76" s="120"/>
      <c r="GZ76" s="120"/>
      <c r="HA76" s="120"/>
      <c r="HB76" s="120"/>
      <c r="HC76" s="120"/>
      <c r="HD76" s="120"/>
      <c r="HE76" s="121"/>
    </row>
    <row r="77" spans="1:213" s="6" customFormat="1" ht="22.5" customHeight="1" hidden="1">
      <c r="A77" s="43"/>
      <c r="B77" s="133" t="s">
        <v>163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4"/>
      <c r="AR77" s="130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2"/>
      <c r="BI77" s="55">
        <f>SUM(CA77:DD77)</f>
        <v>0</v>
      </c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3"/>
      <c r="CA77" s="55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3"/>
      <c r="CP77" s="110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2"/>
      <c r="DE77" s="119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1"/>
      <c r="DT77" s="55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3"/>
      <c r="EI77" s="110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2"/>
      <c r="EX77" s="119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1"/>
      <c r="FM77" s="55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3"/>
      <c r="GB77" s="110"/>
      <c r="GC77" s="111"/>
      <c r="GD77" s="111"/>
      <c r="GE77" s="111"/>
      <c r="GF77" s="111"/>
      <c r="GG77" s="111"/>
      <c r="GH77" s="111"/>
      <c r="GI77" s="111"/>
      <c r="GJ77" s="111"/>
      <c r="GK77" s="111"/>
      <c r="GL77" s="111"/>
      <c r="GM77" s="111"/>
      <c r="GN77" s="111"/>
      <c r="GO77" s="111"/>
      <c r="GP77" s="112"/>
      <c r="GQ77" s="119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1"/>
    </row>
    <row r="78" spans="1:213" s="6" customFormat="1" ht="36" customHeight="1">
      <c r="A78" s="43"/>
      <c r="B78" s="85" t="s">
        <v>99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54"/>
      <c r="AR78" s="130">
        <v>263</v>
      </c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2"/>
      <c r="BI78" s="55">
        <f>SUM(CA78:DD78)</f>
        <v>0</v>
      </c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3"/>
      <c r="CA78" s="55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3"/>
      <c r="CP78" s="110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2"/>
      <c r="DE78" s="119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1"/>
      <c r="DT78" s="55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3"/>
      <c r="EI78" s="110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2"/>
      <c r="EX78" s="119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21"/>
      <c r="FM78" s="55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3"/>
      <c r="GB78" s="110"/>
      <c r="GC78" s="111"/>
      <c r="GD78" s="111"/>
      <c r="GE78" s="111"/>
      <c r="GF78" s="111"/>
      <c r="GG78" s="111"/>
      <c r="GH78" s="111"/>
      <c r="GI78" s="111"/>
      <c r="GJ78" s="111"/>
      <c r="GK78" s="111"/>
      <c r="GL78" s="111"/>
      <c r="GM78" s="111"/>
      <c r="GN78" s="111"/>
      <c r="GO78" s="111"/>
      <c r="GP78" s="112"/>
      <c r="GQ78" s="119"/>
      <c r="GR78" s="120"/>
      <c r="GS78" s="120"/>
      <c r="GT78" s="120"/>
      <c r="GU78" s="120"/>
      <c r="GV78" s="120"/>
      <c r="GW78" s="120"/>
      <c r="GX78" s="120"/>
      <c r="GY78" s="120"/>
      <c r="GZ78" s="120"/>
      <c r="HA78" s="120"/>
      <c r="HB78" s="120"/>
      <c r="HC78" s="120"/>
      <c r="HD78" s="120"/>
      <c r="HE78" s="121"/>
    </row>
    <row r="79" spans="1:213" s="6" customFormat="1" ht="15">
      <c r="A79" s="43"/>
      <c r="B79" s="85" t="s">
        <v>61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54"/>
      <c r="AR79" s="145">
        <v>290</v>
      </c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7"/>
      <c r="BI79" s="119">
        <f>CA79+DT79+FM79</f>
        <v>113700</v>
      </c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1"/>
      <c r="CA79" s="55">
        <f>CP79+DE79</f>
        <v>37900</v>
      </c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3"/>
      <c r="CP79" s="110">
        <v>37900</v>
      </c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2"/>
      <c r="DE79" s="119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1"/>
      <c r="DT79" s="55">
        <f>EI79+EX79</f>
        <v>37900</v>
      </c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3"/>
      <c r="EI79" s="110">
        <v>37900</v>
      </c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2"/>
      <c r="EX79" s="119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1"/>
      <c r="FM79" s="55">
        <f>GB79+GQ79</f>
        <v>37900</v>
      </c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3"/>
      <c r="GB79" s="110">
        <v>37900</v>
      </c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1"/>
      <c r="GP79" s="112"/>
      <c r="GQ79" s="119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1"/>
    </row>
    <row r="80" spans="1:213" s="6" customFormat="1" ht="15" customHeight="1" hidden="1">
      <c r="A80" s="43"/>
      <c r="B80" s="133" t="s">
        <v>163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4"/>
      <c r="AR80" s="130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2"/>
      <c r="BI80" s="119">
        <f>CA80+DT80+FM80</f>
        <v>0</v>
      </c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1"/>
      <c r="CA80" s="55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3"/>
      <c r="CP80" s="110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2"/>
      <c r="DE80" s="119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1"/>
      <c r="DT80" s="55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3"/>
      <c r="EI80" s="110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2"/>
      <c r="EX80" s="119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1"/>
      <c r="FM80" s="55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3"/>
      <c r="GB80" s="110"/>
      <c r="GC80" s="111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2"/>
      <c r="GQ80" s="119"/>
      <c r="GR80" s="120"/>
      <c r="GS80" s="120"/>
      <c r="GT80" s="120"/>
      <c r="GU80" s="120"/>
      <c r="GV80" s="120"/>
      <c r="GW80" s="120"/>
      <c r="GX80" s="120"/>
      <c r="GY80" s="120"/>
      <c r="GZ80" s="120"/>
      <c r="HA80" s="120"/>
      <c r="HB80" s="120"/>
      <c r="HC80" s="120"/>
      <c r="HD80" s="120"/>
      <c r="HE80" s="121"/>
    </row>
    <row r="81" spans="1:213" s="6" customFormat="1" ht="21.75" customHeight="1">
      <c r="A81" s="43"/>
      <c r="B81" s="85" t="s">
        <v>25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54"/>
      <c r="AR81" s="130">
        <v>300</v>
      </c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2"/>
      <c r="BI81" s="119">
        <f>CA81+DT81+FM81</f>
        <v>12058200</v>
      </c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1"/>
      <c r="CA81" s="55">
        <f>SUM(CA83+CA88+CA89+CA90)</f>
        <v>4019400</v>
      </c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3"/>
      <c r="CP81" s="110">
        <f>SUM(CP83+CP88+CP89+CP90)</f>
        <v>3669400</v>
      </c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2"/>
      <c r="DE81" s="119">
        <v>350000</v>
      </c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1"/>
      <c r="DT81" s="55">
        <f>SUM(DT83+DT88+DT89+DT90)</f>
        <v>4019400</v>
      </c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3"/>
      <c r="EI81" s="110">
        <f>SUM(EI83+EI88+EI89+EI90)</f>
        <v>3669400</v>
      </c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2"/>
      <c r="EX81" s="119">
        <v>350000</v>
      </c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1"/>
      <c r="FM81" s="55">
        <f>SUM(FM83+FM88+FM89+FM90)</f>
        <v>4019400</v>
      </c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3"/>
      <c r="GB81" s="110">
        <f>SUM(GB83+GB88+GB89+GB90)</f>
        <v>3669400</v>
      </c>
      <c r="GC81" s="111"/>
      <c r="GD81" s="111"/>
      <c r="GE81" s="111"/>
      <c r="GF81" s="111"/>
      <c r="GG81" s="111"/>
      <c r="GH81" s="111"/>
      <c r="GI81" s="111"/>
      <c r="GJ81" s="111"/>
      <c r="GK81" s="111"/>
      <c r="GL81" s="111"/>
      <c r="GM81" s="111"/>
      <c r="GN81" s="111"/>
      <c r="GO81" s="111"/>
      <c r="GP81" s="112"/>
      <c r="GQ81" s="119">
        <v>350000</v>
      </c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1"/>
    </row>
    <row r="82" spans="1:213" s="6" customFormat="1" ht="15" customHeight="1">
      <c r="A82" s="43"/>
      <c r="B82" s="85" t="s">
        <v>1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54"/>
      <c r="AR82" s="130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2"/>
      <c r="BI82" s="55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3"/>
      <c r="CA82" s="55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3"/>
      <c r="CP82" s="110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2"/>
      <c r="DE82" s="119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1"/>
      <c r="DT82" s="55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3"/>
      <c r="EI82" s="110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2"/>
      <c r="EX82" s="119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1"/>
      <c r="FM82" s="55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3"/>
      <c r="GB82" s="110"/>
      <c r="GC82" s="111"/>
      <c r="GD82" s="111"/>
      <c r="GE82" s="111"/>
      <c r="GF82" s="111"/>
      <c r="GG82" s="111"/>
      <c r="GH82" s="111"/>
      <c r="GI82" s="111"/>
      <c r="GJ82" s="111"/>
      <c r="GK82" s="111"/>
      <c r="GL82" s="111"/>
      <c r="GM82" s="111"/>
      <c r="GN82" s="111"/>
      <c r="GO82" s="111"/>
      <c r="GP82" s="112"/>
      <c r="GQ82" s="119"/>
      <c r="GR82" s="120"/>
      <c r="GS82" s="120"/>
      <c r="GT82" s="120"/>
      <c r="GU82" s="120"/>
      <c r="GV82" s="120"/>
      <c r="GW82" s="120"/>
      <c r="GX82" s="120"/>
      <c r="GY82" s="120"/>
      <c r="GZ82" s="120"/>
      <c r="HA82" s="120"/>
      <c r="HB82" s="120"/>
      <c r="HC82" s="120"/>
      <c r="HD82" s="120"/>
      <c r="HE82" s="121"/>
    </row>
    <row r="83" spans="1:213" s="6" customFormat="1" ht="22.5" customHeight="1">
      <c r="A83" s="43"/>
      <c r="B83" s="85" t="s">
        <v>39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54"/>
      <c r="AR83" s="130">
        <v>310</v>
      </c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2"/>
      <c r="BI83" s="119">
        <f>CA83+DT83+FM83</f>
        <v>824200</v>
      </c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1"/>
      <c r="CA83" s="55">
        <f>CP83+DE83</f>
        <v>341400</v>
      </c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3"/>
      <c r="CP83" s="110">
        <f>CP84</f>
        <v>241400</v>
      </c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2"/>
      <c r="DE83" s="119">
        <v>100000</v>
      </c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1"/>
      <c r="DT83" s="55">
        <f>EI83+EX83</f>
        <v>241400</v>
      </c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3"/>
      <c r="EI83" s="110">
        <f>EI84</f>
        <v>241400</v>
      </c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2"/>
      <c r="EX83" s="119">
        <f>EX84</f>
        <v>0</v>
      </c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1"/>
      <c r="FM83" s="55">
        <f>GB83+GQ83</f>
        <v>241400</v>
      </c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3"/>
      <c r="GB83" s="110">
        <f>GB84</f>
        <v>241400</v>
      </c>
      <c r="GC83" s="111"/>
      <c r="GD83" s="111"/>
      <c r="GE83" s="111"/>
      <c r="GF83" s="111"/>
      <c r="GG83" s="111"/>
      <c r="GH83" s="111"/>
      <c r="GI83" s="111"/>
      <c r="GJ83" s="111"/>
      <c r="GK83" s="111"/>
      <c r="GL83" s="111"/>
      <c r="GM83" s="111"/>
      <c r="GN83" s="111"/>
      <c r="GO83" s="111"/>
      <c r="GP83" s="112"/>
      <c r="GQ83" s="119">
        <f>GQ84</f>
        <v>0</v>
      </c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1"/>
    </row>
    <row r="84" spans="1:213" s="6" customFormat="1" ht="30.75" customHeight="1">
      <c r="A84" s="43"/>
      <c r="B84" s="85" t="s">
        <v>177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54"/>
      <c r="AR84" s="130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2"/>
      <c r="BI84" s="119">
        <f>CA84+DT84+FM84</f>
        <v>724200</v>
      </c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1"/>
      <c r="CA84" s="55">
        <f>CP84+DE84</f>
        <v>241400</v>
      </c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3"/>
      <c r="CP84" s="110">
        <v>241400</v>
      </c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2"/>
      <c r="DE84" s="119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1"/>
      <c r="DT84" s="55">
        <f>EI84+EX84</f>
        <v>241400</v>
      </c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3"/>
      <c r="EI84" s="110">
        <v>241400</v>
      </c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2"/>
      <c r="EX84" s="119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1"/>
      <c r="FM84" s="55">
        <f>GB84+GQ84</f>
        <v>241400</v>
      </c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3"/>
      <c r="GB84" s="110">
        <v>241400</v>
      </c>
      <c r="GC84" s="111"/>
      <c r="GD84" s="111"/>
      <c r="GE84" s="111"/>
      <c r="GF84" s="111"/>
      <c r="GG84" s="111"/>
      <c r="GH84" s="111"/>
      <c r="GI84" s="111"/>
      <c r="GJ84" s="111"/>
      <c r="GK84" s="111"/>
      <c r="GL84" s="111"/>
      <c r="GM84" s="111"/>
      <c r="GN84" s="111"/>
      <c r="GO84" s="111"/>
      <c r="GP84" s="112"/>
      <c r="GQ84" s="119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1"/>
    </row>
    <row r="85" spans="1:213" s="6" customFormat="1" ht="30" customHeight="1" hidden="1">
      <c r="A85" s="43"/>
      <c r="B85" s="85" t="s">
        <v>168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54"/>
      <c r="AR85" s="130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2"/>
      <c r="BI85" s="55">
        <f aca="true" t="shared" si="7" ref="BI85:BI93">SUM(CA85:DD85)</f>
        <v>0</v>
      </c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3"/>
      <c r="CA85" s="55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3"/>
      <c r="CP85" s="110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2"/>
      <c r="DE85" s="119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1"/>
      <c r="DT85" s="55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3"/>
      <c r="EI85" s="110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2"/>
      <c r="EX85" s="119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1"/>
      <c r="FM85" s="55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3"/>
      <c r="GB85" s="110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  <c r="GP85" s="112"/>
      <c r="GQ85" s="119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1"/>
    </row>
    <row r="86" spans="1:213" s="6" customFormat="1" ht="30" customHeight="1" hidden="1">
      <c r="A86" s="43"/>
      <c r="B86" s="85" t="s">
        <v>160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54"/>
      <c r="AR86" s="130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2"/>
      <c r="BI86" s="55">
        <f t="shared" si="7"/>
        <v>0</v>
      </c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3"/>
      <c r="CA86" s="55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3"/>
      <c r="CP86" s="110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2"/>
      <c r="DE86" s="119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1"/>
      <c r="DT86" s="55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3"/>
      <c r="EI86" s="110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2"/>
      <c r="EX86" s="119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1"/>
      <c r="FM86" s="55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3"/>
      <c r="GB86" s="110"/>
      <c r="GC86" s="111"/>
      <c r="GD86" s="111"/>
      <c r="GE86" s="111"/>
      <c r="GF86" s="111"/>
      <c r="GG86" s="111"/>
      <c r="GH86" s="111"/>
      <c r="GI86" s="111"/>
      <c r="GJ86" s="111"/>
      <c r="GK86" s="111"/>
      <c r="GL86" s="111"/>
      <c r="GM86" s="111"/>
      <c r="GN86" s="111"/>
      <c r="GO86" s="111"/>
      <c r="GP86" s="112"/>
      <c r="GQ86" s="119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1"/>
    </row>
    <row r="87" spans="1:213" s="6" customFormat="1" ht="21.75" customHeight="1">
      <c r="A87" s="43"/>
      <c r="B87" s="85" t="s">
        <v>171</v>
      </c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54"/>
      <c r="AR87" s="130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2"/>
      <c r="BI87" s="55">
        <f t="shared" si="7"/>
        <v>0</v>
      </c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3"/>
      <c r="CA87" s="55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3"/>
      <c r="CP87" s="110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2"/>
      <c r="DE87" s="119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1"/>
      <c r="DT87" s="55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3"/>
      <c r="EI87" s="110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/>
      <c r="EW87" s="112"/>
      <c r="EX87" s="119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1"/>
      <c r="FM87" s="55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3"/>
      <c r="GB87" s="110"/>
      <c r="GC87" s="111"/>
      <c r="GD87" s="111"/>
      <c r="GE87" s="111"/>
      <c r="GF87" s="111"/>
      <c r="GG87" s="111"/>
      <c r="GH87" s="111"/>
      <c r="GI87" s="111"/>
      <c r="GJ87" s="111"/>
      <c r="GK87" s="111"/>
      <c r="GL87" s="111"/>
      <c r="GM87" s="111"/>
      <c r="GN87" s="111"/>
      <c r="GO87" s="111"/>
      <c r="GP87" s="112"/>
      <c r="GQ87" s="119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1"/>
    </row>
    <row r="88" spans="1:213" s="6" customFormat="1" ht="22.5" customHeight="1">
      <c r="A88" s="43"/>
      <c r="B88" s="85" t="s">
        <v>100</v>
      </c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54"/>
      <c r="AR88" s="130">
        <v>320</v>
      </c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2"/>
      <c r="BI88" s="55">
        <f t="shared" si="7"/>
        <v>0</v>
      </c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3"/>
      <c r="CA88" s="55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3"/>
      <c r="CP88" s="110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2"/>
      <c r="DE88" s="119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1"/>
      <c r="DT88" s="55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3"/>
      <c r="EI88" s="110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1"/>
      <c r="EW88" s="112"/>
      <c r="EX88" s="119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1"/>
      <c r="FM88" s="55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3"/>
      <c r="GB88" s="110"/>
      <c r="GC88" s="111"/>
      <c r="GD88" s="111"/>
      <c r="GE88" s="111"/>
      <c r="GF88" s="111"/>
      <c r="GG88" s="111"/>
      <c r="GH88" s="111"/>
      <c r="GI88" s="111"/>
      <c r="GJ88" s="111"/>
      <c r="GK88" s="111"/>
      <c r="GL88" s="111"/>
      <c r="GM88" s="111"/>
      <c r="GN88" s="111"/>
      <c r="GO88" s="111"/>
      <c r="GP88" s="112"/>
      <c r="GQ88" s="119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1"/>
    </row>
    <row r="89" spans="1:213" s="6" customFormat="1" ht="18.75" customHeight="1">
      <c r="A89" s="43"/>
      <c r="B89" s="85" t="s">
        <v>101</v>
      </c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54"/>
      <c r="AR89" s="130">
        <v>330</v>
      </c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2"/>
      <c r="BI89" s="55">
        <f t="shared" si="7"/>
        <v>0</v>
      </c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3"/>
      <c r="CA89" s="55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3"/>
      <c r="CP89" s="110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2"/>
      <c r="DE89" s="119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1"/>
      <c r="DT89" s="55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3"/>
      <c r="EI89" s="110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1"/>
      <c r="EW89" s="112"/>
      <c r="EX89" s="119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1"/>
      <c r="FM89" s="55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3"/>
      <c r="GB89" s="110"/>
      <c r="GC89" s="111"/>
      <c r="GD89" s="111"/>
      <c r="GE89" s="111"/>
      <c r="GF89" s="111"/>
      <c r="GG89" s="111"/>
      <c r="GH89" s="111"/>
      <c r="GI89" s="111"/>
      <c r="GJ89" s="111"/>
      <c r="GK89" s="111"/>
      <c r="GL89" s="111"/>
      <c r="GM89" s="111"/>
      <c r="GN89" s="111"/>
      <c r="GO89" s="111"/>
      <c r="GP89" s="112"/>
      <c r="GQ89" s="119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1"/>
    </row>
    <row r="90" spans="1:213" s="6" customFormat="1" ht="22.5" customHeight="1">
      <c r="A90" s="43"/>
      <c r="B90" s="85" t="s">
        <v>40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54"/>
      <c r="AR90" s="145">
        <v>340</v>
      </c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7"/>
      <c r="BI90" s="119">
        <f>CA90+DT90+FM90</f>
        <v>11234000</v>
      </c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1"/>
      <c r="CA90" s="55">
        <f>CP90+DE90</f>
        <v>3678000</v>
      </c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3"/>
      <c r="CP90" s="110">
        <v>3428000</v>
      </c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2"/>
      <c r="DE90" s="119">
        <v>250000</v>
      </c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1"/>
      <c r="DT90" s="55">
        <f>EI90+EX90</f>
        <v>3778000</v>
      </c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3"/>
      <c r="EI90" s="110">
        <v>3428000</v>
      </c>
      <c r="EJ90" s="111"/>
      <c r="EK90" s="111"/>
      <c r="EL90" s="111"/>
      <c r="EM90" s="111"/>
      <c r="EN90" s="111"/>
      <c r="EO90" s="111"/>
      <c r="EP90" s="111"/>
      <c r="EQ90" s="111"/>
      <c r="ER90" s="111"/>
      <c r="ES90" s="111"/>
      <c r="ET90" s="111"/>
      <c r="EU90" s="111"/>
      <c r="EV90" s="111"/>
      <c r="EW90" s="112"/>
      <c r="EX90" s="119">
        <v>350000</v>
      </c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1"/>
      <c r="FM90" s="55">
        <f>GB90+GQ90</f>
        <v>3778000</v>
      </c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3"/>
      <c r="GB90" s="110">
        <v>3428000</v>
      </c>
      <c r="GC90" s="111"/>
      <c r="GD90" s="111"/>
      <c r="GE90" s="111"/>
      <c r="GF90" s="111"/>
      <c r="GG90" s="111"/>
      <c r="GH90" s="111"/>
      <c r="GI90" s="111"/>
      <c r="GJ90" s="111"/>
      <c r="GK90" s="111"/>
      <c r="GL90" s="111"/>
      <c r="GM90" s="111"/>
      <c r="GN90" s="111"/>
      <c r="GO90" s="111"/>
      <c r="GP90" s="112"/>
      <c r="GQ90" s="119">
        <v>350000</v>
      </c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1"/>
    </row>
    <row r="91" spans="1:213" s="6" customFormat="1" ht="30" customHeight="1" hidden="1">
      <c r="A91" s="43"/>
      <c r="B91" s="85" t="s">
        <v>167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54"/>
      <c r="AR91" s="130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2"/>
      <c r="BI91" s="55">
        <f t="shared" si="7"/>
        <v>0</v>
      </c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3"/>
      <c r="CA91" s="55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3"/>
      <c r="CP91" s="110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2"/>
      <c r="DE91" s="119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1"/>
      <c r="DT91" s="55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3"/>
      <c r="EI91" s="110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2"/>
      <c r="EX91" s="119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1"/>
      <c r="FM91" s="55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3"/>
      <c r="GB91" s="110"/>
      <c r="GC91" s="111"/>
      <c r="GD91" s="111"/>
      <c r="GE91" s="111"/>
      <c r="GF91" s="111"/>
      <c r="GG91" s="111"/>
      <c r="GH91" s="111"/>
      <c r="GI91" s="111"/>
      <c r="GJ91" s="111"/>
      <c r="GK91" s="111"/>
      <c r="GL91" s="111"/>
      <c r="GM91" s="111"/>
      <c r="GN91" s="111"/>
      <c r="GO91" s="111"/>
      <c r="GP91" s="112"/>
      <c r="GQ91" s="119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1"/>
    </row>
    <row r="92" spans="1:213" s="6" customFormat="1" ht="30" customHeight="1" hidden="1">
      <c r="A92" s="43"/>
      <c r="B92" s="133" t="s">
        <v>163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4"/>
      <c r="AR92" s="130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2"/>
      <c r="BI92" s="55">
        <f>SUM(CA92:DD92)</f>
        <v>0</v>
      </c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3"/>
      <c r="CA92" s="55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3"/>
      <c r="CP92" s="110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2"/>
      <c r="DE92" s="119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1"/>
      <c r="DT92" s="55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3"/>
      <c r="EI92" s="110"/>
      <c r="EJ92" s="111"/>
      <c r="EK92" s="111"/>
      <c r="EL92" s="111"/>
      <c r="EM92" s="111"/>
      <c r="EN92" s="111"/>
      <c r="EO92" s="111"/>
      <c r="EP92" s="111"/>
      <c r="EQ92" s="111"/>
      <c r="ER92" s="111"/>
      <c r="ES92" s="111"/>
      <c r="ET92" s="111"/>
      <c r="EU92" s="111"/>
      <c r="EV92" s="111"/>
      <c r="EW92" s="112"/>
      <c r="EX92" s="119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1"/>
      <c r="FM92" s="55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3"/>
      <c r="GB92" s="110"/>
      <c r="GC92" s="111"/>
      <c r="GD92" s="111"/>
      <c r="GE92" s="111"/>
      <c r="GF92" s="111"/>
      <c r="GG92" s="111"/>
      <c r="GH92" s="111"/>
      <c r="GI92" s="111"/>
      <c r="GJ92" s="111"/>
      <c r="GK92" s="111"/>
      <c r="GL92" s="111"/>
      <c r="GM92" s="111"/>
      <c r="GN92" s="111"/>
      <c r="GO92" s="111"/>
      <c r="GP92" s="112"/>
      <c r="GQ92" s="119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1"/>
    </row>
    <row r="93" spans="1:213" s="6" customFormat="1" ht="30" customHeight="1">
      <c r="A93" s="43"/>
      <c r="B93" s="85" t="s">
        <v>123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54"/>
      <c r="AR93" s="130">
        <v>500</v>
      </c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2"/>
      <c r="BI93" s="55">
        <f t="shared" si="7"/>
        <v>0</v>
      </c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3"/>
      <c r="CA93" s="55">
        <f>SUM(CA95+CA96)</f>
        <v>0</v>
      </c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3"/>
      <c r="CP93" s="110">
        <f>SUM(CP95+CP96)</f>
        <v>0</v>
      </c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2"/>
      <c r="DE93" s="119">
        <f>SUM(DE95+DE96)</f>
        <v>0</v>
      </c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1"/>
      <c r="DT93" s="55">
        <f>SUM(DT95+DT96)</f>
        <v>0</v>
      </c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3"/>
      <c r="EI93" s="110">
        <f>SUM(EI95+EI96)</f>
        <v>0</v>
      </c>
      <c r="EJ93" s="111"/>
      <c r="EK93" s="111"/>
      <c r="EL93" s="111"/>
      <c r="EM93" s="111"/>
      <c r="EN93" s="111"/>
      <c r="EO93" s="111"/>
      <c r="EP93" s="111"/>
      <c r="EQ93" s="111"/>
      <c r="ER93" s="111"/>
      <c r="ES93" s="111"/>
      <c r="ET93" s="111"/>
      <c r="EU93" s="111"/>
      <c r="EV93" s="111"/>
      <c r="EW93" s="112"/>
      <c r="EX93" s="119">
        <f>SUM(EX95+EX96)</f>
        <v>0</v>
      </c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1"/>
      <c r="FM93" s="55">
        <f>SUM(FM95+FM96)</f>
        <v>0</v>
      </c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3"/>
      <c r="GB93" s="110">
        <f>SUM(GB95+GB96)</f>
        <v>0</v>
      </c>
      <c r="GC93" s="111"/>
      <c r="GD93" s="111"/>
      <c r="GE93" s="111"/>
      <c r="GF93" s="111"/>
      <c r="GG93" s="111"/>
      <c r="GH93" s="111"/>
      <c r="GI93" s="111"/>
      <c r="GJ93" s="111"/>
      <c r="GK93" s="111"/>
      <c r="GL93" s="111"/>
      <c r="GM93" s="111"/>
      <c r="GN93" s="111"/>
      <c r="GO93" s="111"/>
      <c r="GP93" s="112"/>
      <c r="GQ93" s="119">
        <f>SUM(GQ95+GQ96)</f>
        <v>0</v>
      </c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1"/>
    </row>
    <row r="94" spans="1:213" s="6" customFormat="1" ht="15">
      <c r="A94" s="43"/>
      <c r="B94" s="85" t="s">
        <v>1</v>
      </c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54"/>
      <c r="AR94" s="130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2"/>
      <c r="BI94" s="55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3"/>
      <c r="CA94" s="55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3"/>
      <c r="CP94" s="110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2"/>
      <c r="DE94" s="119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1"/>
      <c r="DT94" s="55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3"/>
      <c r="EI94" s="110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2"/>
      <c r="EX94" s="119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1"/>
      <c r="FM94" s="55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3"/>
      <c r="GB94" s="110"/>
      <c r="GC94" s="111"/>
      <c r="GD94" s="111"/>
      <c r="GE94" s="111"/>
      <c r="GF94" s="111"/>
      <c r="GG94" s="111"/>
      <c r="GH94" s="111"/>
      <c r="GI94" s="111"/>
      <c r="GJ94" s="111"/>
      <c r="GK94" s="111"/>
      <c r="GL94" s="111"/>
      <c r="GM94" s="111"/>
      <c r="GN94" s="111"/>
      <c r="GO94" s="111"/>
      <c r="GP94" s="112"/>
      <c r="GQ94" s="119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1"/>
    </row>
    <row r="95" spans="1:213" s="6" customFormat="1" ht="30" customHeight="1">
      <c r="A95" s="43"/>
      <c r="B95" s="85" t="s">
        <v>110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54"/>
      <c r="AR95" s="130">
        <v>520</v>
      </c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2"/>
      <c r="BI95" s="55">
        <f>SUM(CA95:DD95)</f>
        <v>0</v>
      </c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3"/>
      <c r="CA95" s="55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3"/>
      <c r="CP95" s="110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2"/>
      <c r="DE95" s="119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1"/>
      <c r="DT95" s="55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3"/>
      <c r="EI95" s="110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2"/>
      <c r="EX95" s="119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1"/>
      <c r="FM95" s="55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3"/>
      <c r="GB95" s="110"/>
      <c r="GC95" s="111"/>
      <c r="GD95" s="111"/>
      <c r="GE95" s="111"/>
      <c r="GF95" s="111"/>
      <c r="GG95" s="111"/>
      <c r="GH95" s="111"/>
      <c r="GI95" s="111"/>
      <c r="GJ95" s="111"/>
      <c r="GK95" s="111"/>
      <c r="GL95" s="111"/>
      <c r="GM95" s="111"/>
      <c r="GN95" s="111"/>
      <c r="GO95" s="111"/>
      <c r="GP95" s="112"/>
      <c r="GQ95" s="119"/>
      <c r="GR95" s="120"/>
      <c r="GS95" s="120"/>
      <c r="GT95" s="120"/>
      <c r="GU95" s="120"/>
      <c r="GV95" s="120"/>
      <c r="GW95" s="120"/>
      <c r="GX95" s="120"/>
      <c r="GY95" s="120"/>
      <c r="GZ95" s="120"/>
      <c r="HA95" s="120"/>
      <c r="HB95" s="120"/>
      <c r="HC95" s="120"/>
      <c r="HD95" s="120"/>
      <c r="HE95" s="121"/>
    </row>
    <row r="96" spans="1:213" s="6" customFormat="1" ht="30" customHeight="1">
      <c r="A96" s="43"/>
      <c r="B96" s="85" t="s">
        <v>111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54"/>
      <c r="AR96" s="130">
        <v>530</v>
      </c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2"/>
      <c r="BI96" s="55">
        <f>SUM(CA96:DD96)</f>
        <v>0</v>
      </c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3"/>
      <c r="CA96" s="55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3"/>
      <c r="CP96" s="110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2"/>
      <c r="DE96" s="119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1"/>
      <c r="DT96" s="55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3"/>
      <c r="EI96" s="110"/>
      <c r="EJ96" s="111"/>
      <c r="EK96" s="111"/>
      <c r="EL96" s="111"/>
      <c r="EM96" s="111"/>
      <c r="EN96" s="111"/>
      <c r="EO96" s="111"/>
      <c r="EP96" s="111"/>
      <c r="EQ96" s="111"/>
      <c r="ER96" s="111"/>
      <c r="ES96" s="111"/>
      <c r="ET96" s="111"/>
      <c r="EU96" s="111"/>
      <c r="EV96" s="111"/>
      <c r="EW96" s="112"/>
      <c r="EX96" s="119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1"/>
      <c r="FM96" s="55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3"/>
      <c r="GB96" s="110"/>
      <c r="GC96" s="111"/>
      <c r="GD96" s="111"/>
      <c r="GE96" s="111"/>
      <c r="GF96" s="111"/>
      <c r="GG96" s="111"/>
      <c r="GH96" s="111"/>
      <c r="GI96" s="111"/>
      <c r="GJ96" s="111"/>
      <c r="GK96" s="111"/>
      <c r="GL96" s="111"/>
      <c r="GM96" s="111"/>
      <c r="GN96" s="111"/>
      <c r="GO96" s="111"/>
      <c r="GP96" s="112"/>
      <c r="GQ96" s="119"/>
      <c r="GR96" s="120"/>
      <c r="GS96" s="120"/>
      <c r="GT96" s="120"/>
      <c r="GU96" s="120"/>
      <c r="GV96" s="120"/>
      <c r="GW96" s="120"/>
      <c r="GX96" s="120"/>
      <c r="GY96" s="120"/>
      <c r="GZ96" s="120"/>
      <c r="HA96" s="120"/>
      <c r="HB96" s="120"/>
      <c r="HC96" s="120"/>
      <c r="HD96" s="120"/>
      <c r="HE96" s="121"/>
    </row>
    <row r="97" spans="1:213" s="6" customFormat="1" ht="15">
      <c r="A97" s="43"/>
      <c r="B97" s="143" t="s">
        <v>26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4"/>
      <c r="AR97" s="130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2"/>
      <c r="BI97" s="55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3"/>
      <c r="CA97" s="55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3"/>
      <c r="CP97" s="110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2"/>
      <c r="DE97" s="119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1"/>
      <c r="DT97" s="55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3"/>
      <c r="EI97" s="110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2"/>
      <c r="EX97" s="119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1"/>
      <c r="FM97" s="55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3"/>
      <c r="GB97" s="110"/>
      <c r="GC97" s="111"/>
      <c r="GD97" s="111"/>
      <c r="GE97" s="111"/>
      <c r="GF97" s="111"/>
      <c r="GG97" s="111"/>
      <c r="GH97" s="111"/>
      <c r="GI97" s="111"/>
      <c r="GJ97" s="111"/>
      <c r="GK97" s="111"/>
      <c r="GL97" s="111"/>
      <c r="GM97" s="111"/>
      <c r="GN97" s="111"/>
      <c r="GO97" s="111"/>
      <c r="GP97" s="112"/>
      <c r="GQ97" s="119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1"/>
    </row>
    <row r="98" spans="1:213" s="6" customFormat="1" ht="15">
      <c r="A98" s="43"/>
      <c r="B98" s="85" t="s">
        <v>27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54"/>
      <c r="AR98" s="130" t="s">
        <v>22</v>
      </c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2"/>
      <c r="BI98" s="55">
        <f>SUM(CA98:DD98)</f>
        <v>0</v>
      </c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3"/>
      <c r="CA98" s="55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3"/>
      <c r="CP98" s="110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2"/>
      <c r="DE98" s="119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1"/>
      <c r="DT98" s="55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3"/>
      <c r="EI98" s="110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2"/>
      <c r="EX98" s="119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1"/>
      <c r="FM98" s="55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3"/>
      <c r="GB98" s="110"/>
      <c r="GC98" s="111"/>
      <c r="GD98" s="111"/>
      <c r="GE98" s="111"/>
      <c r="GF98" s="111"/>
      <c r="GG98" s="111"/>
      <c r="GH98" s="111"/>
      <c r="GI98" s="111"/>
      <c r="GJ98" s="111"/>
      <c r="GK98" s="111"/>
      <c r="GL98" s="111"/>
      <c r="GM98" s="111"/>
      <c r="GN98" s="111"/>
      <c r="GO98" s="111"/>
      <c r="GP98" s="112"/>
      <c r="GQ98" s="119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1"/>
    </row>
    <row r="99" spans="1:213" s="6" customFormat="1" ht="15">
      <c r="A99" s="11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</row>
    <row r="100" spans="1:213" s="6" customFormat="1" ht="15">
      <c r="A100" s="11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</row>
    <row r="101" spans="1:55" ht="15">
      <c r="A101" s="6" t="s">
        <v>145</v>
      </c>
      <c r="B101" s="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213" ht="15" customHeight="1">
      <c r="A102" s="6" t="s">
        <v>119</v>
      </c>
      <c r="B102" s="6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</row>
    <row r="103" spans="1:108" ht="15" customHeight="1">
      <c r="A103" s="6" t="s">
        <v>114</v>
      </c>
      <c r="B103" s="6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 t="s">
        <v>155</v>
      </c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</row>
    <row r="104" spans="1:108" s="2" customFormat="1" ht="12">
      <c r="A104" s="46"/>
      <c r="B104" s="46"/>
      <c r="BD104" s="158" t="s">
        <v>14</v>
      </c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 t="s">
        <v>15</v>
      </c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</row>
    <row r="105" spans="1:213" ht="15">
      <c r="A105" s="6" t="s">
        <v>120</v>
      </c>
      <c r="B105" s="6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</row>
    <row r="106" spans="1:55" ht="15">
      <c r="A106" s="6" t="s">
        <v>146</v>
      </c>
      <c r="B106" s="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108" ht="15" customHeight="1">
      <c r="A107" s="6" t="s">
        <v>116</v>
      </c>
      <c r="B107" s="6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</row>
    <row r="108" spans="1:108" s="2" customFormat="1" ht="12">
      <c r="A108" s="46"/>
      <c r="B108" s="46"/>
      <c r="BD108" s="158" t="s">
        <v>14</v>
      </c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 t="s">
        <v>15</v>
      </c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  <c r="DA108" s="158"/>
      <c r="DB108" s="158"/>
      <c r="DC108" s="158"/>
      <c r="DD108" s="158"/>
    </row>
    <row r="109" spans="1:2" ht="15" customHeight="1">
      <c r="A109" s="6" t="s">
        <v>147</v>
      </c>
      <c r="B109" s="6"/>
    </row>
    <row r="110" spans="1:108" ht="15" customHeight="1">
      <c r="A110" s="6" t="s">
        <v>119</v>
      </c>
      <c r="B110" s="6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 t="s">
        <v>197</v>
      </c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</row>
    <row r="111" spans="1:108" s="2" customFormat="1" ht="12">
      <c r="A111" s="46"/>
      <c r="B111" s="46"/>
      <c r="BD111" s="158" t="s">
        <v>14</v>
      </c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 t="s">
        <v>15</v>
      </c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  <c r="DB111" s="158"/>
      <c r="DC111" s="158"/>
      <c r="DD111" s="158"/>
    </row>
    <row r="112" spans="1:2" ht="15">
      <c r="A112" s="6"/>
      <c r="B112" s="6"/>
    </row>
    <row r="113" spans="1:108" ht="15" customHeight="1">
      <c r="A113" s="6" t="s">
        <v>112</v>
      </c>
      <c r="B113" s="6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 t="s">
        <v>156</v>
      </c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</row>
    <row r="114" spans="1:108" s="2" customFormat="1" ht="12" customHeight="1">
      <c r="A114" s="46"/>
      <c r="B114" s="46"/>
      <c r="BD114" s="158" t="s">
        <v>14</v>
      </c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 t="s">
        <v>15</v>
      </c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  <c r="DA114" s="158"/>
      <c r="DB114" s="158"/>
      <c r="DC114" s="158"/>
      <c r="DD114" s="158"/>
    </row>
    <row r="115" spans="1:35" ht="15">
      <c r="A115" s="6" t="s">
        <v>113</v>
      </c>
      <c r="B115" s="6"/>
      <c r="G115" s="159" t="s">
        <v>157</v>
      </c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</row>
    <row r="116" ht="24.75" customHeight="1"/>
    <row r="117" spans="2:36" ht="15" customHeight="1">
      <c r="B117" s="15" t="s">
        <v>2</v>
      </c>
      <c r="C117" s="57" t="s">
        <v>176</v>
      </c>
      <c r="D117" s="57"/>
      <c r="E117" s="57"/>
      <c r="F117" s="57"/>
      <c r="G117" s="1" t="s">
        <v>2</v>
      </c>
      <c r="J117" s="57" t="s">
        <v>174</v>
      </c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8">
        <v>20</v>
      </c>
      <c r="AC117" s="58"/>
      <c r="AD117" s="58"/>
      <c r="AE117" s="58"/>
      <c r="AF117" s="59" t="s">
        <v>191</v>
      </c>
      <c r="AG117" s="59"/>
      <c r="AH117" s="59"/>
      <c r="AI117" s="59"/>
      <c r="AJ117" s="1" t="s">
        <v>3</v>
      </c>
    </row>
  </sheetData>
  <sheetProtection/>
  <mergeCells count="1144">
    <mergeCell ref="FM97:GA97"/>
    <mergeCell ref="GB97:GP97"/>
    <mergeCell ref="GQ97:HE97"/>
    <mergeCell ref="FM98:GA98"/>
    <mergeCell ref="GB98:GP98"/>
    <mergeCell ref="GQ98:HE98"/>
    <mergeCell ref="FM95:GA95"/>
    <mergeCell ref="GB95:GP95"/>
    <mergeCell ref="GQ95:HE95"/>
    <mergeCell ref="FM96:GA96"/>
    <mergeCell ref="GB96:GP96"/>
    <mergeCell ref="GQ96:HE96"/>
    <mergeCell ref="FM93:GA93"/>
    <mergeCell ref="GB93:GP93"/>
    <mergeCell ref="GQ93:HE93"/>
    <mergeCell ref="FM94:GA94"/>
    <mergeCell ref="GB94:GP94"/>
    <mergeCell ref="GQ94:HE94"/>
    <mergeCell ref="FM91:GA91"/>
    <mergeCell ref="GB91:GP91"/>
    <mergeCell ref="GQ91:HE91"/>
    <mergeCell ref="FM92:GA92"/>
    <mergeCell ref="GB92:GP92"/>
    <mergeCell ref="GQ92:HE92"/>
    <mergeCell ref="FM89:GA89"/>
    <mergeCell ref="GB89:GP89"/>
    <mergeCell ref="GQ89:HE89"/>
    <mergeCell ref="FM90:GA90"/>
    <mergeCell ref="GB90:GP90"/>
    <mergeCell ref="GQ90:HE90"/>
    <mergeCell ref="FM87:GA87"/>
    <mergeCell ref="GB87:GP87"/>
    <mergeCell ref="GQ87:HE87"/>
    <mergeCell ref="FM88:GA88"/>
    <mergeCell ref="GB88:GP88"/>
    <mergeCell ref="GQ88:HE88"/>
    <mergeCell ref="FM85:GA85"/>
    <mergeCell ref="GB85:GP85"/>
    <mergeCell ref="GQ85:HE85"/>
    <mergeCell ref="FM86:GA86"/>
    <mergeCell ref="GB86:GP86"/>
    <mergeCell ref="GQ86:HE86"/>
    <mergeCell ref="FM83:GA83"/>
    <mergeCell ref="GB83:GP83"/>
    <mergeCell ref="GQ83:HE83"/>
    <mergeCell ref="FM84:GA84"/>
    <mergeCell ref="GB84:GP84"/>
    <mergeCell ref="GQ84:HE84"/>
    <mergeCell ref="FM81:GA81"/>
    <mergeCell ref="GB81:GP81"/>
    <mergeCell ref="GQ81:HE81"/>
    <mergeCell ref="FM82:GA82"/>
    <mergeCell ref="GB82:GP82"/>
    <mergeCell ref="GQ82:HE82"/>
    <mergeCell ref="FM79:GA79"/>
    <mergeCell ref="GB79:GP79"/>
    <mergeCell ref="GQ79:HE79"/>
    <mergeCell ref="FM80:GA80"/>
    <mergeCell ref="GB80:GP80"/>
    <mergeCell ref="GQ80:HE80"/>
    <mergeCell ref="FM77:GA77"/>
    <mergeCell ref="GB77:GP77"/>
    <mergeCell ref="GQ77:HE77"/>
    <mergeCell ref="FM78:GA78"/>
    <mergeCell ref="GB78:GP78"/>
    <mergeCell ref="GQ78:HE78"/>
    <mergeCell ref="FM75:GA75"/>
    <mergeCell ref="GB75:GP75"/>
    <mergeCell ref="GQ75:HE75"/>
    <mergeCell ref="FM76:GA76"/>
    <mergeCell ref="GB76:GP76"/>
    <mergeCell ref="GQ76:HE76"/>
    <mergeCell ref="FM73:GA73"/>
    <mergeCell ref="GB73:GP73"/>
    <mergeCell ref="GQ73:HE73"/>
    <mergeCell ref="FM74:GA74"/>
    <mergeCell ref="GB74:GP74"/>
    <mergeCell ref="GQ74:HE74"/>
    <mergeCell ref="FM71:GA71"/>
    <mergeCell ref="GB71:GP71"/>
    <mergeCell ref="GQ71:HE71"/>
    <mergeCell ref="FM72:GA72"/>
    <mergeCell ref="GB72:GP72"/>
    <mergeCell ref="GQ72:HE72"/>
    <mergeCell ref="FM69:GA69"/>
    <mergeCell ref="GB69:GP69"/>
    <mergeCell ref="GQ69:HE69"/>
    <mergeCell ref="FM70:GA70"/>
    <mergeCell ref="GB70:GP70"/>
    <mergeCell ref="GQ70:HE70"/>
    <mergeCell ref="FM67:GA67"/>
    <mergeCell ref="GB67:GP67"/>
    <mergeCell ref="GQ67:HE67"/>
    <mergeCell ref="FM68:GA68"/>
    <mergeCell ref="GB68:GP68"/>
    <mergeCell ref="GQ68:HE68"/>
    <mergeCell ref="FM65:GA65"/>
    <mergeCell ref="GB65:GP65"/>
    <mergeCell ref="GQ65:HE65"/>
    <mergeCell ref="FM66:GA66"/>
    <mergeCell ref="GB66:GP66"/>
    <mergeCell ref="GQ66:HE66"/>
    <mergeCell ref="FM63:GA63"/>
    <mergeCell ref="GB63:GP63"/>
    <mergeCell ref="GQ63:HE63"/>
    <mergeCell ref="FM64:GA64"/>
    <mergeCell ref="GB64:GP64"/>
    <mergeCell ref="GQ64:HE64"/>
    <mergeCell ref="FM61:GA61"/>
    <mergeCell ref="GB61:GP61"/>
    <mergeCell ref="GQ61:HE61"/>
    <mergeCell ref="FM62:GA62"/>
    <mergeCell ref="GB62:GP62"/>
    <mergeCell ref="GQ62:HE62"/>
    <mergeCell ref="FM59:GA59"/>
    <mergeCell ref="GB59:GP59"/>
    <mergeCell ref="GQ59:HE59"/>
    <mergeCell ref="FM60:GA60"/>
    <mergeCell ref="GB60:GP60"/>
    <mergeCell ref="GQ60:HE60"/>
    <mergeCell ref="FM57:GA57"/>
    <mergeCell ref="GB57:GP57"/>
    <mergeCell ref="GQ57:HE57"/>
    <mergeCell ref="FM58:GA58"/>
    <mergeCell ref="GB58:GP58"/>
    <mergeCell ref="GQ58:HE58"/>
    <mergeCell ref="FM55:GA55"/>
    <mergeCell ref="GB55:GP55"/>
    <mergeCell ref="GQ55:HE55"/>
    <mergeCell ref="FM56:GA56"/>
    <mergeCell ref="GB56:GP56"/>
    <mergeCell ref="GQ56:HE56"/>
    <mergeCell ref="FM53:GA53"/>
    <mergeCell ref="GB53:GP53"/>
    <mergeCell ref="GQ53:HE53"/>
    <mergeCell ref="FM54:GA54"/>
    <mergeCell ref="GB54:GP54"/>
    <mergeCell ref="GQ54:HE54"/>
    <mergeCell ref="FM51:GA51"/>
    <mergeCell ref="GB51:GP51"/>
    <mergeCell ref="GQ51:HE51"/>
    <mergeCell ref="FM52:GA52"/>
    <mergeCell ref="GB52:GP52"/>
    <mergeCell ref="GQ52:HE52"/>
    <mergeCell ref="FM49:GA49"/>
    <mergeCell ref="GB49:GP49"/>
    <mergeCell ref="GQ49:HE49"/>
    <mergeCell ref="FM50:GA50"/>
    <mergeCell ref="GB50:GP50"/>
    <mergeCell ref="GQ50:HE50"/>
    <mergeCell ref="FM47:GA47"/>
    <mergeCell ref="GB47:GP47"/>
    <mergeCell ref="GQ47:HE47"/>
    <mergeCell ref="FM48:GA48"/>
    <mergeCell ref="GB48:GP48"/>
    <mergeCell ref="GQ48:HE48"/>
    <mergeCell ref="FM45:GA45"/>
    <mergeCell ref="GB45:GP45"/>
    <mergeCell ref="GQ45:HE45"/>
    <mergeCell ref="FM46:GA46"/>
    <mergeCell ref="GB46:GP46"/>
    <mergeCell ref="GQ46:HE46"/>
    <mergeCell ref="FM43:GA43"/>
    <mergeCell ref="GB43:GP43"/>
    <mergeCell ref="GQ43:HE43"/>
    <mergeCell ref="FM44:GA44"/>
    <mergeCell ref="GB44:GP44"/>
    <mergeCell ref="GQ44:HE44"/>
    <mergeCell ref="FM41:GA41"/>
    <mergeCell ref="GB41:GP41"/>
    <mergeCell ref="GQ41:HE41"/>
    <mergeCell ref="FM42:GA42"/>
    <mergeCell ref="GB42:GP42"/>
    <mergeCell ref="GQ42:HE42"/>
    <mergeCell ref="FM39:GA39"/>
    <mergeCell ref="GB39:GP39"/>
    <mergeCell ref="GQ39:HE39"/>
    <mergeCell ref="FM40:GA40"/>
    <mergeCell ref="GB40:GP40"/>
    <mergeCell ref="GQ40:HE40"/>
    <mergeCell ref="FM37:GA37"/>
    <mergeCell ref="GB37:GP37"/>
    <mergeCell ref="GQ37:HE37"/>
    <mergeCell ref="FM38:GA38"/>
    <mergeCell ref="GB38:GP38"/>
    <mergeCell ref="GQ38:HE38"/>
    <mergeCell ref="FM35:GA35"/>
    <mergeCell ref="GB35:GP35"/>
    <mergeCell ref="GQ35:HE35"/>
    <mergeCell ref="FM36:GA36"/>
    <mergeCell ref="GB36:GP36"/>
    <mergeCell ref="GQ36:HE36"/>
    <mergeCell ref="FM33:GA33"/>
    <mergeCell ref="GB33:GP33"/>
    <mergeCell ref="GQ33:HE33"/>
    <mergeCell ref="FM34:GA34"/>
    <mergeCell ref="GB34:GP34"/>
    <mergeCell ref="GQ34:HE34"/>
    <mergeCell ref="FM31:GA31"/>
    <mergeCell ref="GB31:GP31"/>
    <mergeCell ref="GQ31:HE31"/>
    <mergeCell ref="FM32:GA32"/>
    <mergeCell ref="GB32:GP32"/>
    <mergeCell ref="GQ32:HE32"/>
    <mergeCell ref="FM29:GA29"/>
    <mergeCell ref="GB29:GP29"/>
    <mergeCell ref="GQ29:HE29"/>
    <mergeCell ref="FM30:GA30"/>
    <mergeCell ref="GB30:GP30"/>
    <mergeCell ref="GQ30:HE30"/>
    <mergeCell ref="FM27:GA27"/>
    <mergeCell ref="GB27:GP27"/>
    <mergeCell ref="GQ27:HE27"/>
    <mergeCell ref="FM28:GA28"/>
    <mergeCell ref="GB28:GP28"/>
    <mergeCell ref="GQ28:HE28"/>
    <mergeCell ref="FM25:GA25"/>
    <mergeCell ref="GB25:GP25"/>
    <mergeCell ref="GQ25:HE25"/>
    <mergeCell ref="FM26:GA26"/>
    <mergeCell ref="GB26:GP26"/>
    <mergeCell ref="GQ26:HE26"/>
    <mergeCell ref="FM23:GA23"/>
    <mergeCell ref="GB23:GP23"/>
    <mergeCell ref="GQ23:HE23"/>
    <mergeCell ref="FM24:GA24"/>
    <mergeCell ref="GB24:GP24"/>
    <mergeCell ref="GQ24:HE24"/>
    <mergeCell ref="FM21:GA21"/>
    <mergeCell ref="GB21:GP21"/>
    <mergeCell ref="GQ21:HE21"/>
    <mergeCell ref="FM22:GA22"/>
    <mergeCell ref="GB22:GP22"/>
    <mergeCell ref="GQ22:HE22"/>
    <mergeCell ref="FM19:GA19"/>
    <mergeCell ref="GB19:GP19"/>
    <mergeCell ref="GQ19:HE19"/>
    <mergeCell ref="FM20:GA20"/>
    <mergeCell ref="GB20:GP20"/>
    <mergeCell ref="GQ20:HE20"/>
    <mergeCell ref="FM17:GA17"/>
    <mergeCell ref="GB17:GP17"/>
    <mergeCell ref="GQ17:HE17"/>
    <mergeCell ref="FM18:GA18"/>
    <mergeCell ref="GB18:GP18"/>
    <mergeCell ref="GQ18:HE18"/>
    <mergeCell ref="FM15:GA15"/>
    <mergeCell ref="GB15:GP15"/>
    <mergeCell ref="GQ15:HE15"/>
    <mergeCell ref="FM16:GA16"/>
    <mergeCell ref="GB16:GP16"/>
    <mergeCell ref="GQ16:HE16"/>
    <mergeCell ref="FM13:GA13"/>
    <mergeCell ref="GB13:GP13"/>
    <mergeCell ref="GQ13:HE13"/>
    <mergeCell ref="FM14:GA14"/>
    <mergeCell ref="GB14:GP14"/>
    <mergeCell ref="GQ14:HE14"/>
    <mergeCell ref="FM11:GA11"/>
    <mergeCell ref="GB11:GP11"/>
    <mergeCell ref="GQ11:HE11"/>
    <mergeCell ref="FM12:GA12"/>
    <mergeCell ref="GB12:GP12"/>
    <mergeCell ref="GQ12:HE12"/>
    <mergeCell ref="FM9:GA9"/>
    <mergeCell ref="GB9:GP9"/>
    <mergeCell ref="GQ9:HE9"/>
    <mergeCell ref="FM10:GA10"/>
    <mergeCell ref="GB10:GP10"/>
    <mergeCell ref="GQ10:HE10"/>
    <mergeCell ref="GQ7:HE7"/>
    <mergeCell ref="FM8:GA8"/>
    <mergeCell ref="GB8:GP8"/>
    <mergeCell ref="GQ8:HE8"/>
    <mergeCell ref="EX96:FL96"/>
    <mergeCell ref="EX97:FL97"/>
    <mergeCell ref="EX98:FL98"/>
    <mergeCell ref="FM4:HE4"/>
    <mergeCell ref="FM5:GA6"/>
    <mergeCell ref="GB5:HE5"/>
    <mergeCell ref="GB6:GP6"/>
    <mergeCell ref="GQ6:HE6"/>
    <mergeCell ref="FM7:GA7"/>
    <mergeCell ref="GB7:GP7"/>
    <mergeCell ref="EX92:FL92"/>
    <mergeCell ref="EX93:FL93"/>
    <mergeCell ref="EX94:FL94"/>
    <mergeCell ref="EX95:FL95"/>
    <mergeCell ref="EX88:FL88"/>
    <mergeCell ref="EX89:FL89"/>
    <mergeCell ref="EX90:FL90"/>
    <mergeCell ref="EX91:FL91"/>
    <mergeCell ref="EX84:FL84"/>
    <mergeCell ref="EX85:FL85"/>
    <mergeCell ref="EX86:FL86"/>
    <mergeCell ref="EX87:FL87"/>
    <mergeCell ref="EX80:FL80"/>
    <mergeCell ref="EX81:FL81"/>
    <mergeCell ref="EX82:FL82"/>
    <mergeCell ref="EX83:FL83"/>
    <mergeCell ref="EX76:FL76"/>
    <mergeCell ref="EX77:FL77"/>
    <mergeCell ref="EX78:FL78"/>
    <mergeCell ref="EX79:FL79"/>
    <mergeCell ref="EX72:FL72"/>
    <mergeCell ref="EX73:FL73"/>
    <mergeCell ref="EX74:FL74"/>
    <mergeCell ref="EX75:FL75"/>
    <mergeCell ref="EX68:FL68"/>
    <mergeCell ref="EX69:FL69"/>
    <mergeCell ref="EX70:FL70"/>
    <mergeCell ref="EX71:FL71"/>
    <mergeCell ref="EX64:FL64"/>
    <mergeCell ref="EX65:FL65"/>
    <mergeCell ref="EX66:FL66"/>
    <mergeCell ref="EX67:FL67"/>
    <mergeCell ref="EX60:FL60"/>
    <mergeCell ref="EX61:FL61"/>
    <mergeCell ref="EX62:FL62"/>
    <mergeCell ref="EX63:FL63"/>
    <mergeCell ref="EX56:FL56"/>
    <mergeCell ref="EX57:FL57"/>
    <mergeCell ref="EX58:FL58"/>
    <mergeCell ref="EX59:FL59"/>
    <mergeCell ref="EX52:FL52"/>
    <mergeCell ref="EX53:FL53"/>
    <mergeCell ref="EX54:FL54"/>
    <mergeCell ref="EX55:FL55"/>
    <mergeCell ref="EX48:FL48"/>
    <mergeCell ref="EX49:FL49"/>
    <mergeCell ref="EX50:FL50"/>
    <mergeCell ref="EX51:FL51"/>
    <mergeCell ref="EX44:FL44"/>
    <mergeCell ref="EX45:FL45"/>
    <mergeCell ref="EX46:FL46"/>
    <mergeCell ref="EX47:FL47"/>
    <mergeCell ref="EX40:FL40"/>
    <mergeCell ref="EX41:FL41"/>
    <mergeCell ref="EX42:FL42"/>
    <mergeCell ref="EX43:FL43"/>
    <mergeCell ref="EX36:FL36"/>
    <mergeCell ref="EX37:FL37"/>
    <mergeCell ref="EX38:FL38"/>
    <mergeCell ref="EX39:FL39"/>
    <mergeCell ref="EX32:FL32"/>
    <mergeCell ref="EX33:FL33"/>
    <mergeCell ref="EX34:FL34"/>
    <mergeCell ref="EX35:FL35"/>
    <mergeCell ref="EX28:FL28"/>
    <mergeCell ref="EX29:FL29"/>
    <mergeCell ref="EX30:FL30"/>
    <mergeCell ref="EX31:FL31"/>
    <mergeCell ref="EX24:FL24"/>
    <mergeCell ref="EX25:FL25"/>
    <mergeCell ref="EX26:FL26"/>
    <mergeCell ref="EX27:FL27"/>
    <mergeCell ref="EX20:FL20"/>
    <mergeCell ref="EX21:FL21"/>
    <mergeCell ref="EX22:FL22"/>
    <mergeCell ref="EX23:FL23"/>
    <mergeCell ref="EX16:FL16"/>
    <mergeCell ref="EX17:FL17"/>
    <mergeCell ref="EX18:FL18"/>
    <mergeCell ref="EX19:FL19"/>
    <mergeCell ref="EX12:FL12"/>
    <mergeCell ref="EX13:FL13"/>
    <mergeCell ref="EX14:FL14"/>
    <mergeCell ref="EX15:FL15"/>
    <mergeCell ref="EX8:FL8"/>
    <mergeCell ref="EX9:FL9"/>
    <mergeCell ref="EX10:FL10"/>
    <mergeCell ref="EX11:FL11"/>
    <mergeCell ref="EX7:FL7"/>
    <mergeCell ref="CP5:DS5"/>
    <mergeCell ref="DT5:EH6"/>
    <mergeCell ref="CA5:CO6"/>
    <mergeCell ref="CP7:DD7"/>
    <mergeCell ref="DE7:DS7"/>
    <mergeCell ref="DT7:EH7"/>
    <mergeCell ref="EI7:EW7"/>
    <mergeCell ref="CA7:CO7"/>
    <mergeCell ref="CA4:DS4"/>
    <mergeCell ref="DT4:FL4"/>
    <mergeCell ref="EI5:FL5"/>
    <mergeCell ref="EI6:EW6"/>
    <mergeCell ref="EX6:FL6"/>
    <mergeCell ref="CP6:DD6"/>
    <mergeCell ref="DE6:DS6"/>
    <mergeCell ref="CP30:DD30"/>
    <mergeCell ref="CP31:DD31"/>
    <mergeCell ref="B31:AQ31"/>
    <mergeCell ref="AR31:BH31"/>
    <mergeCell ref="BI31:BZ31"/>
    <mergeCell ref="CA31:CO31"/>
    <mergeCell ref="B30:AQ30"/>
    <mergeCell ref="AR30:BH30"/>
    <mergeCell ref="BI30:BZ30"/>
    <mergeCell ref="CP28:DD28"/>
    <mergeCell ref="CA14:CO14"/>
    <mergeCell ref="CP19:DD19"/>
    <mergeCell ref="BI18:BZ18"/>
    <mergeCell ref="BI19:BZ19"/>
    <mergeCell ref="CA19:CO19"/>
    <mergeCell ref="CA24:CO24"/>
    <mergeCell ref="BI17:BZ17"/>
    <mergeCell ref="CP17:DD17"/>
    <mergeCell ref="CA26:CO26"/>
    <mergeCell ref="CA11:CO11"/>
    <mergeCell ref="BI28:BZ28"/>
    <mergeCell ref="CA28:CO28"/>
    <mergeCell ref="CA30:CO30"/>
    <mergeCell ref="BI11:BZ11"/>
    <mergeCell ref="BI22:BZ22"/>
    <mergeCell ref="BI29:BZ29"/>
    <mergeCell ref="CA20:CO20"/>
    <mergeCell ref="CA29:CO29"/>
    <mergeCell ref="CA27:CO27"/>
    <mergeCell ref="AR60:BH60"/>
    <mergeCell ref="B47:AQ47"/>
    <mergeCell ref="AR47:BH47"/>
    <mergeCell ref="AR48:BH48"/>
    <mergeCell ref="B61:AQ61"/>
    <mergeCell ref="AR61:BH61"/>
    <mergeCell ref="B32:AQ32"/>
    <mergeCell ref="AR32:BH32"/>
    <mergeCell ref="B58:AQ58"/>
    <mergeCell ref="AR53:BH53"/>
    <mergeCell ref="B59:AQ59"/>
    <mergeCell ref="AR59:BH59"/>
    <mergeCell ref="B55:AQ55"/>
    <mergeCell ref="B60:AQ60"/>
    <mergeCell ref="BI65:BZ65"/>
    <mergeCell ref="B66:AQ66"/>
    <mergeCell ref="AR66:BH66"/>
    <mergeCell ref="AR62:BH62"/>
    <mergeCell ref="BI63:BZ63"/>
    <mergeCell ref="B64:AQ64"/>
    <mergeCell ref="AR64:BH64"/>
    <mergeCell ref="BI68:BZ68"/>
    <mergeCell ref="B67:AQ67"/>
    <mergeCell ref="B63:AQ63"/>
    <mergeCell ref="CP42:DD42"/>
    <mergeCell ref="CP53:DD53"/>
    <mergeCell ref="AR52:BH52"/>
    <mergeCell ref="CA43:CO43"/>
    <mergeCell ref="CP43:DD43"/>
    <mergeCell ref="CA42:CO42"/>
    <mergeCell ref="CA44:CO44"/>
    <mergeCell ref="CP52:DD52"/>
    <mergeCell ref="CP77:DD77"/>
    <mergeCell ref="CP60:DD60"/>
    <mergeCell ref="CP68:DD68"/>
    <mergeCell ref="CP63:DD63"/>
    <mergeCell ref="CP64:DD64"/>
    <mergeCell ref="CP69:DD69"/>
    <mergeCell ref="CP59:DD59"/>
    <mergeCell ref="CP65:DD65"/>
    <mergeCell ref="CP74:DD74"/>
    <mergeCell ref="CP75:DD75"/>
    <mergeCell ref="CP76:DD76"/>
    <mergeCell ref="CP86:DD86"/>
    <mergeCell ref="CP54:DD54"/>
    <mergeCell ref="CP57:DD57"/>
    <mergeCell ref="CP72:DD72"/>
    <mergeCell ref="CP70:DD70"/>
    <mergeCell ref="CP55:DD55"/>
    <mergeCell ref="BD113:BW113"/>
    <mergeCell ref="BX113:DD113"/>
    <mergeCell ref="CP29:DD29"/>
    <mergeCell ref="BI69:BZ69"/>
    <mergeCell ref="BI62:BZ62"/>
    <mergeCell ref="AR69:BH69"/>
    <mergeCell ref="AR63:BH63"/>
    <mergeCell ref="AR68:BH68"/>
    <mergeCell ref="CP45:DD45"/>
    <mergeCell ref="CP46:DD46"/>
    <mergeCell ref="G115:AI115"/>
    <mergeCell ref="BD114:BW114"/>
    <mergeCell ref="AR70:BH70"/>
    <mergeCell ref="BX114:DD114"/>
    <mergeCell ref="BD110:BW110"/>
    <mergeCell ref="BX110:DD110"/>
    <mergeCell ref="BD111:BW111"/>
    <mergeCell ref="BX111:DD111"/>
    <mergeCell ref="BD108:BW108"/>
    <mergeCell ref="BX108:DD108"/>
    <mergeCell ref="C117:F117"/>
    <mergeCell ref="J117:AA117"/>
    <mergeCell ref="AB117:AE117"/>
    <mergeCell ref="AF117:AI117"/>
    <mergeCell ref="BD103:BW103"/>
    <mergeCell ref="BX103:DD103"/>
    <mergeCell ref="BD104:BW104"/>
    <mergeCell ref="BX104:DD104"/>
    <mergeCell ref="BD107:BW107"/>
    <mergeCell ref="BX107:DD107"/>
    <mergeCell ref="CA95:CO95"/>
    <mergeCell ref="B96:AQ96"/>
    <mergeCell ref="AR96:BH96"/>
    <mergeCell ref="BI96:BZ96"/>
    <mergeCell ref="CA96:CO96"/>
    <mergeCell ref="BI95:BZ95"/>
    <mergeCell ref="CP97:DD97"/>
    <mergeCell ref="CP98:DD98"/>
    <mergeCell ref="B95:AQ95"/>
    <mergeCell ref="AR95:BH95"/>
    <mergeCell ref="B14:AQ14"/>
    <mergeCell ref="AR14:BH14"/>
    <mergeCell ref="B15:AQ15"/>
    <mergeCell ref="AR15:BH15"/>
    <mergeCell ref="B25:AQ25"/>
    <mergeCell ref="AR18:BH18"/>
    <mergeCell ref="B18:AQ18"/>
    <mergeCell ref="B62:AQ62"/>
    <mergeCell ref="A2:DD2"/>
    <mergeCell ref="B34:AQ34"/>
    <mergeCell ref="CP94:DD94"/>
    <mergeCell ref="B88:AQ88"/>
    <mergeCell ref="AR88:BH88"/>
    <mergeCell ref="BI88:BZ88"/>
    <mergeCell ref="B89:AQ89"/>
    <mergeCell ref="BI89:BZ89"/>
    <mergeCell ref="B13:AQ13"/>
    <mergeCell ref="BI14:BZ14"/>
    <mergeCell ref="BI94:BZ94"/>
    <mergeCell ref="BI92:BZ92"/>
    <mergeCell ref="BI90:BZ90"/>
    <mergeCell ref="BI91:BZ91"/>
    <mergeCell ref="B94:AQ94"/>
    <mergeCell ref="B90:AQ90"/>
    <mergeCell ref="AR94:BH94"/>
    <mergeCell ref="AR90:BH90"/>
    <mergeCell ref="B91:AQ91"/>
    <mergeCell ref="AR91:BH91"/>
    <mergeCell ref="AR92:BH92"/>
    <mergeCell ref="B84:AQ84"/>
    <mergeCell ref="AR84:BH84"/>
    <mergeCell ref="B93:AQ93"/>
    <mergeCell ref="AR93:BH93"/>
    <mergeCell ref="B85:AQ85"/>
    <mergeCell ref="AR85:BH85"/>
    <mergeCell ref="B92:AQ92"/>
    <mergeCell ref="AR86:BH86"/>
    <mergeCell ref="AR89:BH89"/>
    <mergeCell ref="B87:AQ87"/>
    <mergeCell ref="CP44:DD44"/>
    <mergeCell ref="CA52:CO52"/>
    <mergeCell ref="BI52:BZ52"/>
    <mergeCell ref="CP49:DD49"/>
    <mergeCell ref="CP50:DD50"/>
    <mergeCell ref="BI51:BZ51"/>
    <mergeCell ref="BI48:BZ48"/>
    <mergeCell ref="CP51:DD51"/>
    <mergeCell ref="CP47:DD47"/>
    <mergeCell ref="CP48:DD48"/>
    <mergeCell ref="CP96:DD96"/>
    <mergeCell ref="CP95:DD95"/>
    <mergeCell ref="CP93:DD93"/>
    <mergeCell ref="CP90:DD90"/>
    <mergeCell ref="CP92:DD92"/>
    <mergeCell ref="CP61:DD61"/>
    <mergeCell ref="CP62:DD62"/>
    <mergeCell ref="CA10:CO10"/>
    <mergeCell ref="CA12:CO12"/>
    <mergeCell ref="CP32:DD32"/>
    <mergeCell ref="CP33:DD33"/>
    <mergeCell ref="CA13:CO13"/>
    <mergeCell ref="CP26:DD26"/>
    <mergeCell ref="CA17:CO17"/>
    <mergeCell ref="CA18:CO18"/>
    <mergeCell ref="CA68:CO68"/>
    <mergeCell ref="CA64:CO64"/>
    <mergeCell ref="CA60:CO60"/>
    <mergeCell ref="CA97:CO97"/>
    <mergeCell ref="CA89:CO89"/>
    <mergeCell ref="CA69:CO69"/>
    <mergeCell ref="CA65:CO65"/>
    <mergeCell ref="CA94:CO94"/>
    <mergeCell ref="CA93:CO93"/>
    <mergeCell ref="CA86:CO86"/>
    <mergeCell ref="CA33:CO33"/>
    <mergeCell ref="CA54:CO54"/>
    <mergeCell ref="CA51:CO51"/>
    <mergeCell ref="CA62:CO62"/>
    <mergeCell ref="CA57:CO57"/>
    <mergeCell ref="CA45:CO45"/>
    <mergeCell ref="CA53:CO53"/>
    <mergeCell ref="CA46:CO46"/>
    <mergeCell ref="CA48:CO48"/>
    <mergeCell ref="CA49:CO49"/>
    <mergeCell ref="CP8:DD8"/>
    <mergeCell ref="CP25:DD25"/>
    <mergeCell ref="CP20:DD20"/>
    <mergeCell ref="CP22:DD22"/>
    <mergeCell ref="CP23:DD23"/>
    <mergeCell ref="CP24:DD24"/>
    <mergeCell ref="CP9:DD9"/>
    <mergeCell ref="CP13:DD13"/>
    <mergeCell ref="CP21:DD21"/>
    <mergeCell ref="BI98:BZ98"/>
    <mergeCell ref="BI97:BZ97"/>
    <mergeCell ref="BI74:BZ74"/>
    <mergeCell ref="BI79:BZ79"/>
    <mergeCell ref="BI81:BZ81"/>
    <mergeCell ref="BI82:BZ82"/>
    <mergeCell ref="BI85:BZ85"/>
    <mergeCell ref="BI83:BZ83"/>
    <mergeCell ref="BI84:BZ84"/>
    <mergeCell ref="BI93:BZ93"/>
    <mergeCell ref="AR10:BH10"/>
    <mergeCell ref="B16:AQ16"/>
    <mergeCell ref="AR16:BH16"/>
    <mergeCell ref="BI16:BZ16"/>
    <mergeCell ref="BI15:BZ15"/>
    <mergeCell ref="B11:AQ11"/>
    <mergeCell ref="AR11:BH11"/>
    <mergeCell ref="B12:AQ12"/>
    <mergeCell ref="AR12:BH12"/>
    <mergeCell ref="AR13:BH13"/>
    <mergeCell ref="A4:AQ6"/>
    <mergeCell ref="AR4:BH6"/>
    <mergeCell ref="BI7:BZ7"/>
    <mergeCell ref="BI4:BZ6"/>
    <mergeCell ref="B7:AQ7"/>
    <mergeCell ref="AR7:BH7"/>
    <mergeCell ref="AR20:BH20"/>
    <mergeCell ref="AR17:BH17"/>
    <mergeCell ref="BI43:BZ43"/>
    <mergeCell ref="B20:AQ20"/>
    <mergeCell ref="B17:AQ17"/>
    <mergeCell ref="B19:AQ19"/>
    <mergeCell ref="AR19:BH19"/>
    <mergeCell ref="BI20:BZ20"/>
    <mergeCell ref="AR26:BH26"/>
    <mergeCell ref="B26:AQ26"/>
    <mergeCell ref="CA70:CO70"/>
    <mergeCell ref="AR80:BH80"/>
    <mergeCell ref="AR78:BH78"/>
    <mergeCell ref="BI73:BZ73"/>
    <mergeCell ref="BI78:BZ78"/>
    <mergeCell ref="BI80:BZ80"/>
    <mergeCell ref="CA79:CO79"/>
    <mergeCell ref="CA76:CO76"/>
    <mergeCell ref="B68:AQ68"/>
    <mergeCell ref="B69:AQ69"/>
    <mergeCell ref="B70:AQ70"/>
    <mergeCell ref="AR79:BH79"/>
    <mergeCell ref="AR56:BH56"/>
    <mergeCell ref="AR58:BH58"/>
    <mergeCell ref="AR55:BH55"/>
    <mergeCell ref="B80:AQ80"/>
    <mergeCell ref="B76:AQ76"/>
    <mergeCell ref="AR76:BH76"/>
    <mergeCell ref="AR65:BH65"/>
    <mergeCell ref="B79:AQ79"/>
    <mergeCell ref="AR67:BH67"/>
    <mergeCell ref="B65:AQ65"/>
    <mergeCell ref="B57:AQ57"/>
    <mergeCell ref="AR57:BH57"/>
    <mergeCell ref="BI58:BZ58"/>
    <mergeCell ref="BI57:BZ57"/>
    <mergeCell ref="B27:AQ27"/>
    <mergeCell ref="AR27:BH27"/>
    <mergeCell ref="B35:AQ35"/>
    <mergeCell ref="AR28:BH28"/>
    <mergeCell ref="B28:AQ28"/>
    <mergeCell ref="AR33:BH33"/>
    <mergeCell ref="AR34:BH34"/>
    <mergeCell ref="B29:AQ29"/>
    <mergeCell ref="AR29:BH29"/>
    <mergeCell ref="B97:AQ97"/>
    <mergeCell ref="AR97:BH97"/>
    <mergeCell ref="AR45:BH45"/>
    <mergeCell ref="B44:AQ44"/>
    <mergeCell ref="B50:AQ50"/>
    <mergeCell ref="AR50:BH50"/>
    <mergeCell ref="B49:AQ49"/>
    <mergeCell ref="B51:AQ51"/>
    <mergeCell ref="B48:AQ48"/>
    <mergeCell ref="B56:AQ56"/>
    <mergeCell ref="B8:AQ8"/>
    <mergeCell ref="AR8:BH8"/>
    <mergeCell ref="AR25:BH25"/>
    <mergeCell ref="CA25:CO25"/>
    <mergeCell ref="CA8:CO8"/>
    <mergeCell ref="CA9:CO9"/>
    <mergeCell ref="BI9:BZ9"/>
    <mergeCell ref="BI8:BZ8"/>
    <mergeCell ref="BI12:BZ12"/>
    <mergeCell ref="BI25:BZ25"/>
    <mergeCell ref="B98:AQ98"/>
    <mergeCell ref="AR98:BH98"/>
    <mergeCell ref="B10:AQ10"/>
    <mergeCell ref="B9:AQ9"/>
    <mergeCell ref="AR9:BH9"/>
    <mergeCell ref="B42:AQ42"/>
    <mergeCell ref="AR42:BH42"/>
    <mergeCell ref="B33:AQ33"/>
    <mergeCell ref="AR51:BH51"/>
    <mergeCell ref="B52:AQ52"/>
    <mergeCell ref="CA98:CO98"/>
    <mergeCell ref="B71:AQ71"/>
    <mergeCell ref="AR71:BH71"/>
    <mergeCell ref="CA71:CO71"/>
    <mergeCell ref="B72:AQ72"/>
    <mergeCell ref="AR72:BH72"/>
    <mergeCell ref="CA72:CO72"/>
    <mergeCell ref="B73:AQ73"/>
    <mergeCell ref="AR73:BH73"/>
    <mergeCell ref="CA82:CO82"/>
    <mergeCell ref="BI10:BZ10"/>
    <mergeCell ref="CP14:DD14"/>
    <mergeCell ref="CP15:DD15"/>
    <mergeCell ref="CA16:CO16"/>
    <mergeCell ref="CP16:DD16"/>
    <mergeCell ref="CA15:CO15"/>
    <mergeCell ref="BI13:BZ13"/>
    <mergeCell ref="CP11:DD11"/>
    <mergeCell ref="CP10:DD10"/>
    <mergeCell ref="CP12:DD12"/>
    <mergeCell ref="BI26:BZ26"/>
    <mergeCell ref="BI33:BZ33"/>
    <mergeCell ref="BI32:BZ32"/>
    <mergeCell ref="BI77:BZ77"/>
    <mergeCell ref="BI47:BZ47"/>
    <mergeCell ref="BI46:BZ46"/>
    <mergeCell ref="BI45:BZ45"/>
    <mergeCell ref="BI34:BZ34"/>
    <mergeCell ref="BI70:BZ70"/>
    <mergeCell ref="BI76:BZ76"/>
    <mergeCell ref="BI42:BZ42"/>
    <mergeCell ref="BI44:BZ44"/>
    <mergeCell ref="CP85:DD85"/>
    <mergeCell ref="CA84:CO84"/>
    <mergeCell ref="BI61:BZ61"/>
    <mergeCell ref="BI49:BZ49"/>
    <mergeCell ref="BI50:BZ50"/>
    <mergeCell ref="BI59:BZ59"/>
    <mergeCell ref="BI55:BZ55"/>
    <mergeCell ref="BI64:BZ64"/>
    <mergeCell ref="AR81:BH81"/>
    <mergeCell ref="AR77:BH77"/>
    <mergeCell ref="BI71:BZ71"/>
    <mergeCell ref="CA73:CO73"/>
    <mergeCell ref="BI72:BZ72"/>
    <mergeCell ref="CA78:CO78"/>
    <mergeCell ref="CA81:CO81"/>
    <mergeCell ref="AR87:BH87"/>
    <mergeCell ref="B86:AQ86"/>
    <mergeCell ref="BI86:BZ86"/>
    <mergeCell ref="BI87:BZ87"/>
    <mergeCell ref="B82:AQ82"/>
    <mergeCell ref="AR82:BH82"/>
    <mergeCell ref="B83:AQ83"/>
    <mergeCell ref="AR83:BH83"/>
    <mergeCell ref="B81:AQ81"/>
    <mergeCell ref="CA74:CO74"/>
    <mergeCell ref="BI75:BZ75"/>
    <mergeCell ref="B74:AQ74"/>
    <mergeCell ref="AR74:BH74"/>
    <mergeCell ref="B75:AQ75"/>
    <mergeCell ref="AR75:BH75"/>
    <mergeCell ref="B77:AQ77"/>
    <mergeCell ref="CA77:CO77"/>
    <mergeCell ref="B78:AQ78"/>
    <mergeCell ref="CP84:DD84"/>
    <mergeCell ref="CA75:CO75"/>
    <mergeCell ref="CP79:DD79"/>
    <mergeCell ref="CA83:CO83"/>
    <mergeCell ref="CA80:CO80"/>
    <mergeCell ref="CP80:DD80"/>
    <mergeCell ref="CP83:DD83"/>
    <mergeCell ref="CP82:DD82"/>
    <mergeCell ref="BI67:BZ67"/>
    <mergeCell ref="CA67:CO67"/>
    <mergeCell ref="CP67:DD67"/>
    <mergeCell ref="BI66:BZ66"/>
    <mergeCell ref="CP66:DD66"/>
    <mergeCell ref="CA66:CO66"/>
    <mergeCell ref="CA85:CO85"/>
    <mergeCell ref="CP81:DD81"/>
    <mergeCell ref="CA56:CO56"/>
    <mergeCell ref="CP56:DD56"/>
    <mergeCell ref="CA61:CO61"/>
    <mergeCell ref="CA59:CO59"/>
    <mergeCell ref="CP73:DD73"/>
    <mergeCell ref="CP78:DD78"/>
    <mergeCell ref="CP58:DD58"/>
    <mergeCell ref="CP71:DD71"/>
    <mergeCell ref="B21:AQ21"/>
    <mergeCell ref="AR21:BH21"/>
    <mergeCell ref="BI21:BZ21"/>
    <mergeCell ref="CA21:CO21"/>
    <mergeCell ref="CA63:CO63"/>
    <mergeCell ref="BI53:BZ53"/>
    <mergeCell ref="BI60:BZ60"/>
    <mergeCell ref="BI56:BZ56"/>
    <mergeCell ref="CA55:CO55"/>
    <mergeCell ref="BI35:BZ35"/>
    <mergeCell ref="CP34:DD34"/>
    <mergeCell ref="BI27:BZ27"/>
    <mergeCell ref="CA58:CO58"/>
    <mergeCell ref="CP40:DD40"/>
    <mergeCell ref="CP41:DD41"/>
    <mergeCell ref="CA32:CO32"/>
    <mergeCell ref="CA34:CO34"/>
    <mergeCell ref="CA50:CO50"/>
    <mergeCell ref="CA47:CO47"/>
    <mergeCell ref="BI24:BZ24"/>
    <mergeCell ref="CA22:CO22"/>
    <mergeCell ref="B23:AQ23"/>
    <mergeCell ref="AR23:BH23"/>
    <mergeCell ref="BI23:BZ23"/>
    <mergeCell ref="CA23:CO23"/>
    <mergeCell ref="B22:AQ22"/>
    <mergeCell ref="AR22:BH22"/>
    <mergeCell ref="B24:AQ24"/>
    <mergeCell ref="AR24:BH24"/>
    <mergeCell ref="CA87:CO87"/>
    <mergeCell ref="CP87:DD87"/>
    <mergeCell ref="CA91:CO91"/>
    <mergeCell ref="CP91:DD91"/>
    <mergeCell ref="CP88:DD88"/>
    <mergeCell ref="CA88:CO88"/>
    <mergeCell ref="CP89:DD89"/>
    <mergeCell ref="CA90:CO90"/>
    <mergeCell ref="CA92:CO92"/>
    <mergeCell ref="CA35:CO35"/>
    <mergeCell ref="B40:AQ40"/>
    <mergeCell ref="AR40:BH40"/>
    <mergeCell ref="BI40:BZ40"/>
    <mergeCell ref="CA40:CO40"/>
    <mergeCell ref="B54:AQ54"/>
    <mergeCell ref="AR54:BH54"/>
    <mergeCell ref="BI54:BZ54"/>
    <mergeCell ref="AR35:BH35"/>
    <mergeCell ref="B53:AQ53"/>
    <mergeCell ref="AR49:BH49"/>
    <mergeCell ref="B43:AQ43"/>
    <mergeCell ref="AR44:BH44"/>
    <mergeCell ref="B46:AQ46"/>
    <mergeCell ref="B45:AQ45"/>
    <mergeCell ref="AR46:BH46"/>
    <mergeCell ref="AR43:BH43"/>
    <mergeCell ref="B36:AQ36"/>
    <mergeCell ref="AR36:BH36"/>
    <mergeCell ref="BI36:BZ36"/>
    <mergeCell ref="CA36:CO36"/>
    <mergeCell ref="B39:AQ39"/>
    <mergeCell ref="AR39:BH39"/>
    <mergeCell ref="BI39:BZ39"/>
    <mergeCell ref="CA39:CO39"/>
    <mergeCell ref="B38:AQ38"/>
    <mergeCell ref="AR38:BH38"/>
    <mergeCell ref="BI38:BZ38"/>
    <mergeCell ref="CA38:CO38"/>
    <mergeCell ref="B37:AQ37"/>
    <mergeCell ref="AR37:BH37"/>
    <mergeCell ref="BI37:BZ37"/>
    <mergeCell ref="CA37:CO37"/>
    <mergeCell ref="B41:AQ41"/>
    <mergeCell ref="AR41:BH41"/>
    <mergeCell ref="BI41:BZ41"/>
    <mergeCell ref="CA41:CO41"/>
    <mergeCell ref="DE11:DS11"/>
    <mergeCell ref="DT11:EH11"/>
    <mergeCell ref="DE8:DS8"/>
    <mergeCell ref="DT8:EH8"/>
    <mergeCell ref="DE9:DS9"/>
    <mergeCell ref="DT9:EH9"/>
    <mergeCell ref="DE10:DS10"/>
    <mergeCell ref="DT14:EH14"/>
    <mergeCell ref="DE15:DS15"/>
    <mergeCell ref="CP39:DD39"/>
    <mergeCell ref="CP37:DD37"/>
    <mergeCell ref="CP35:DD35"/>
    <mergeCell ref="CP18:DD18"/>
    <mergeCell ref="CP27:DD27"/>
    <mergeCell ref="DE27:DS27"/>
    <mergeCell ref="CP36:DD36"/>
    <mergeCell ref="CP38:DD38"/>
    <mergeCell ref="DE18:DS18"/>
    <mergeCell ref="DT18:EH18"/>
    <mergeCell ref="DT10:EH10"/>
    <mergeCell ref="DE19:DS19"/>
    <mergeCell ref="DT19:EH19"/>
    <mergeCell ref="DE12:DS12"/>
    <mergeCell ref="DT12:EH12"/>
    <mergeCell ref="DE13:DS13"/>
    <mergeCell ref="DT13:EH13"/>
    <mergeCell ref="DE14:DS14"/>
    <mergeCell ref="DT15:EH15"/>
    <mergeCell ref="DE16:DS16"/>
    <mergeCell ref="DT16:EH16"/>
    <mergeCell ref="DE17:DS17"/>
    <mergeCell ref="DT17:EH17"/>
    <mergeCell ref="DT27:EH27"/>
    <mergeCell ref="DE20:DS20"/>
    <mergeCell ref="DT20:EH20"/>
    <mergeCell ref="DE21:DS21"/>
    <mergeCell ref="DT21:EH21"/>
    <mergeCell ref="DE22:DS22"/>
    <mergeCell ref="DT22:EH22"/>
    <mergeCell ref="DE23:DS23"/>
    <mergeCell ref="DT23:EH23"/>
    <mergeCell ref="DE24:DS24"/>
    <mergeCell ref="DE32:DS32"/>
    <mergeCell ref="DT32:EH32"/>
    <mergeCell ref="DT24:EH24"/>
    <mergeCell ref="DE25:DS25"/>
    <mergeCell ref="DT25:EH25"/>
    <mergeCell ref="DE26:DS26"/>
    <mergeCell ref="DT26:EH26"/>
    <mergeCell ref="DE28:DS28"/>
    <mergeCell ref="DT28:EH28"/>
    <mergeCell ref="DE29:DS29"/>
    <mergeCell ref="DT29:EH29"/>
    <mergeCell ref="DE30:DS30"/>
    <mergeCell ref="DT30:EH30"/>
    <mergeCell ref="DE31:DS31"/>
    <mergeCell ref="DT31:EH31"/>
    <mergeCell ref="DE43:DS43"/>
    <mergeCell ref="DT43:EH43"/>
    <mergeCell ref="DE36:DS36"/>
    <mergeCell ref="DT36:EH36"/>
    <mergeCell ref="DE37:DS37"/>
    <mergeCell ref="DT37:EH37"/>
    <mergeCell ref="DE40:DS40"/>
    <mergeCell ref="DT40:EH40"/>
    <mergeCell ref="DE39:DS39"/>
    <mergeCell ref="DT39:EH39"/>
    <mergeCell ref="DE33:DS33"/>
    <mergeCell ref="DT33:EH33"/>
    <mergeCell ref="DE34:DS34"/>
    <mergeCell ref="DT34:EH34"/>
    <mergeCell ref="DE35:DS35"/>
    <mergeCell ref="DT35:EH35"/>
    <mergeCell ref="DE38:DS38"/>
    <mergeCell ref="DT38:EH38"/>
    <mergeCell ref="DE48:DS48"/>
    <mergeCell ref="DT48:EH48"/>
    <mergeCell ref="DE41:DS41"/>
    <mergeCell ref="DT41:EH41"/>
    <mergeCell ref="DE42:DS42"/>
    <mergeCell ref="DT42:EH42"/>
    <mergeCell ref="DE44:DS44"/>
    <mergeCell ref="DT44:EH44"/>
    <mergeCell ref="DE45:DS45"/>
    <mergeCell ref="DT45:EH45"/>
    <mergeCell ref="DE46:DS46"/>
    <mergeCell ref="DT46:EH46"/>
    <mergeCell ref="DE47:DS47"/>
    <mergeCell ref="DT47:EH47"/>
    <mergeCell ref="DE59:DS59"/>
    <mergeCell ref="DT59:EH59"/>
    <mergeCell ref="DE52:DS52"/>
    <mergeCell ref="DT52:EH52"/>
    <mergeCell ref="DE53:DS53"/>
    <mergeCell ref="DT53:EH53"/>
    <mergeCell ref="DE56:DS56"/>
    <mergeCell ref="DT56:EH56"/>
    <mergeCell ref="DE55:DS55"/>
    <mergeCell ref="DT55:EH55"/>
    <mergeCell ref="DE49:DS49"/>
    <mergeCell ref="DT49:EH49"/>
    <mergeCell ref="DE50:DS50"/>
    <mergeCell ref="DT50:EH50"/>
    <mergeCell ref="DE51:DS51"/>
    <mergeCell ref="DT51:EH51"/>
    <mergeCell ref="DE54:DS54"/>
    <mergeCell ref="DT54:EH54"/>
    <mergeCell ref="DE64:DS64"/>
    <mergeCell ref="DT64:EH64"/>
    <mergeCell ref="DE57:DS57"/>
    <mergeCell ref="DT57:EH57"/>
    <mergeCell ref="DE58:DS58"/>
    <mergeCell ref="DT58:EH58"/>
    <mergeCell ref="DE60:DS60"/>
    <mergeCell ref="DT60:EH60"/>
    <mergeCell ref="DE61:DS61"/>
    <mergeCell ref="DT61:EH61"/>
    <mergeCell ref="DE62:DS62"/>
    <mergeCell ref="DT62:EH62"/>
    <mergeCell ref="DE63:DS63"/>
    <mergeCell ref="DT63:EH63"/>
    <mergeCell ref="DE75:DS75"/>
    <mergeCell ref="DT75:EH75"/>
    <mergeCell ref="DE68:DS68"/>
    <mergeCell ref="DT68:EH68"/>
    <mergeCell ref="DE69:DS69"/>
    <mergeCell ref="DT69:EH69"/>
    <mergeCell ref="DE72:DS72"/>
    <mergeCell ref="DT72:EH72"/>
    <mergeCell ref="DE71:DS71"/>
    <mergeCell ref="DT71:EH71"/>
    <mergeCell ref="DE65:DS65"/>
    <mergeCell ref="DT65:EH65"/>
    <mergeCell ref="DE66:DS66"/>
    <mergeCell ref="DT66:EH66"/>
    <mergeCell ref="DE67:DS67"/>
    <mergeCell ref="DT67:EH67"/>
    <mergeCell ref="DE70:DS70"/>
    <mergeCell ref="DT70:EH70"/>
    <mergeCell ref="DE80:DS80"/>
    <mergeCell ref="DT80:EH80"/>
    <mergeCell ref="DE73:DS73"/>
    <mergeCell ref="DT73:EH73"/>
    <mergeCell ref="DE74:DS74"/>
    <mergeCell ref="DT74:EH74"/>
    <mergeCell ref="DE76:DS76"/>
    <mergeCell ref="DT76:EH76"/>
    <mergeCell ref="DE77:DS77"/>
    <mergeCell ref="DT77:EH77"/>
    <mergeCell ref="DE78:DS78"/>
    <mergeCell ref="DT78:EH78"/>
    <mergeCell ref="DE79:DS79"/>
    <mergeCell ref="DT79:EH79"/>
    <mergeCell ref="DE91:DS91"/>
    <mergeCell ref="DT91:EH91"/>
    <mergeCell ref="DE84:DS84"/>
    <mergeCell ref="DT84:EH84"/>
    <mergeCell ref="DE85:DS85"/>
    <mergeCell ref="DT85:EH85"/>
    <mergeCell ref="DE90:DS90"/>
    <mergeCell ref="DT90:EH90"/>
    <mergeCell ref="DE93:DS93"/>
    <mergeCell ref="DT93:EH93"/>
    <mergeCell ref="DE86:DS86"/>
    <mergeCell ref="DT86:EH86"/>
    <mergeCell ref="DE87:DS87"/>
    <mergeCell ref="DT87:EH87"/>
    <mergeCell ref="DE88:DS88"/>
    <mergeCell ref="DT88:EH88"/>
    <mergeCell ref="DE92:DS92"/>
    <mergeCell ref="DT92:EH92"/>
    <mergeCell ref="EI16:EW16"/>
    <mergeCell ref="DE89:DS89"/>
    <mergeCell ref="DT89:EH89"/>
    <mergeCell ref="EI26:EW26"/>
    <mergeCell ref="EI42:EW42"/>
    <mergeCell ref="EI43:EW43"/>
    <mergeCell ref="EI28:EW28"/>
    <mergeCell ref="EI29:EW29"/>
    <mergeCell ref="EI30:EW30"/>
    <mergeCell ref="DE82:DS82"/>
    <mergeCell ref="DE81:DS81"/>
    <mergeCell ref="DT81:EH81"/>
    <mergeCell ref="DT82:EH82"/>
    <mergeCell ref="DE83:DS83"/>
    <mergeCell ref="DT83:EH83"/>
    <mergeCell ref="DE94:DS94"/>
    <mergeCell ref="DT94:EH94"/>
    <mergeCell ref="DE95:DS95"/>
    <mergeCell ref="DT95:EH95"/>
    <mergeCell ref="DE98:DS98"/>
    <mergeCell ref="DT98:EH98"/>
    <mergeCell ref="DE96:DS96"/>
    <mergeCell ref="DT96:EH96"/>
    <mergeCell ref="DE97:DS97"/>
    <mergeCell ref="DT97:EH97"/>
    <mergeCell ref="EI21:EW21"/>
    <mergeCell ref="EI22:EW22"/>
    <mergeCell ref="EI19:EW19"/>
    <mergeCell ref="EI20:EW20"/>
    <mergeCell ref="EI8:EW8"/>
    <mergeCell ref="EI9:EW9"/>
    <mergeCell ref="EI17:EW17"/>
    <mergeCell ref="EI18:EW18"/>
    <mergeCell ref="EI10:EW10"/>
    <mergeCell ref="EI11:EW11"/>
    <mergeCell ref="EI12:EW12"/>
    <mergeCell ref="EI13:EW13"/>
    <mergeCell ref="EI14:EW14"/>
    <mergeCell ref="EI15:EW15"/>
    <mergeCell ref="EI37:EW37"/>
    <mergeCell ref="EI38:EW38"/>
    <mergeCell ref="EI34:EW34"/>
    <mergeCell ref="EI35:EW35"/>
    <mergeCell ref="EI36:EW36"/>
    <mergeCell ref="EI23:EW23"/>
    <mergeCell ref="EI24:EW24"/>
    <mergeCell ref="EI25:EW25"/>
    <mergeCell ref="EI33:EW33"/>
    <mergeCell ref="EI31:EW31"/>
    <mergeCell ref="EI32:EW32"/>
    <mergeCell ref="EI27:EW27"/>
    <mergeCell ref="EI53:EW53"/>
    <mergeCell ref="EI54:EW54"/>
    <mergeCell ref="EI39:EW39"/>
    <mergeCell ref="EI40:EW40"/>
    <mergeCell ref="EI41:EW41"/>
    <mergeCell ref="EI44:EW44"/>
    <mergeCell ref="EI45:EW45"/>
    <mergeCell ref="EI46:EW46"/>
    <mergeCell ref="EI47:EW47"/>
    <mergeCell ref="EI48:EW48"/>
    <mergeCell ref="EI49:EW49"/>
    <mergeCell ref="EI50:EW50"/>
    <mergeCell ref="EI51:EW51"/>
    <mergeCell ref="EI52:EW52"/>
    <mergeCell ref="EI74:EW74"/>
    <mergeCell ref="EI75:EW75"/>
    <mergeCell ref="EI60:EW60"/>
    <mergeCell ref="EI61:EW61"/>
    <mergeCell ref="EI62:EW62"/>
    <mergeCell ref="EI63:EW63"/>
    <mergeCell ref="EI64:EW64"/>
    <mergeCell ref="EI69:EW69"/>
    <mergeCell ref="EI70:EW70"/>
    <mergeCell ref="EI68:EW68"/>
    <mergeCell ref="EI55:EW55"/>
    <mergeCell ref="EI56:EW56"/>
    <mergeCell ref="EI57:EW57"/>
    <mergeCell ref="EI58:EW58"/>
    <mergeCell ref="EI59:EW59"/>
    <mergeCell ref="EI65:EW65"/>
    <mergeCell ref="EI66:EW66"/>
    <mergeCell ref="EI67:EW67"/>
    <mergeCell ref="EI85:EW85"/>
    <mergeCell ref="EI86:EW86"/>
    <mergeCell ref="EI71:EW71"/>
    <mergeCell ref="EI72:EW72"/>
    <mergeCell ref="EI73:EW73"/>
    <mergeCell ref="EI76:EW76"/>
    <mergeCell ref="EI77:EW77"/>
    <mergeCell ref="EI78:EW78"/>
    <mergeCell ref="EI79:EW79"/>
    <mergeCell ref="EI80:EW80"/>
    <mergeCell ref="EI81:EW81"/>
    <mergeCell ref="EI82:EW82"/>
    <mergeCell ref="EI83:EW83"/>
    <mergeCell ref="EI84:EW84"/>
    <mergeCell ref="EI97:EW97"/>
    <mergeCell ref="EI98:EW98"/>
    <mergeCell ref="EI92:EW92"/>
    <mergeCell ref="EI93:EW93"/>
    <mergeCell ref="EI94:EW94"/>
    <mergeCell ref="EI95:EW95"/>
    <mergeCell ref="EI87:EW87"/>
    <mergeCell ref="EI88:EW88"/>
    <mergeCell ref="EI89:EW89"/>
    <mergeCell ref="EI96:EW96"/>
    <mergeCell ref="EI90:EW90"/>
    <mergeCell ref="EI91:EW91"/>
  </mergeCells>
  <printOptions/>
  <pageMargins left="0.2" right="0.2" top="0.17" bottom="0.23" header="0.1968503937007874" footer="0.1968503937007874"/>
  <pageSetup fitToHeight="2" horizontalDpi="600" verticalDpi="600" orientation="landscape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5" max="2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</cp:lastModifiedBy>
  <cp:lastPrinted>2015-02-11T01:48:35Z</cp:lastPrinted>
  <dcterms:created xsi:type="dcterms:W3CDTF">2010-11-26T07:12:57Z</dcterms:created>
  <dcterms:modified xsi:type="dcterms:W3CDTF">2016-01-18T00:52:48Z</dcterms:modified>
  <cp:category/>
  <cp:version/>
  <cp:contentType/>
  <cp:contentStatus/>
</cp:coreProperties>
</file>